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Headquarters\Downloads\"/>
    </mc:Choice>
  </mc:AlternateContent>
  <xr:revisionPtr revIDLastSave="0" documentId="13_ncr:1_{8EC0519A-449E-4BB8-9C0B-DC6A411F811F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P1" sheetId="1" r:id="rId1"/>
    <sheet name="P28" sheetId="26" r:id="rId2"/>
    <sheet name="P33" sheetId="31" r:id="rId3"/>
    <sheet name="P42" sheetId="41" r:id="rId4"/>
    <sheet name="P46" sheetId="46" r:id="rId5"/>
    <sheet name="P55" sheetId="55" r:id="rId6"/>
    <sheet name="P59" sheetId="59" r:id="rId7"/>
    <sheet name="P60" sheetId="60" r:id="rId8"/>
    <sheet name="P85" sheetId="85" r:id="rId9"/>
    <sheet name="P86" sheetId="86" r:id="rId10"/>
    <sheet name="P90" sheetId="90" r:id="rId11"/>
  </sheets>
  <calcPr calcId="191029"/>
</workbook>
</file>

<file path=xl/calcChain.xml><?xml version="1.0" encoding="utf-8"?>
<calcChain xmlns="http://schemas.openxmlformats.org/spreadsheetml/2006/main">
  <c r="N10" i="90" l="1"/>
  <c r="K10" i="90"/>
  <c r="H10" i="90"/>
  <c r="E10" i="90"/>
  <c r="B10" i="90"/>
  <c r="N9" i="90"/>
  <c r="K9" i="90"/>
  <c r="H9" i="90"/>
  <c r="E9" i="90"/>
  <c r="B9" i="90"/>
  <c r="N8" i="90"/>
  <c r="K8" i="90"/>
  <c r="H8" i="90"/>
  <c r="E8" i="90"/>
  <c r="B8" i="90"/>
  <c r="N7" i="90"/>
  <c r="K7" i="90"/>
  <c r="H7" i="90"/>
  <c r="E7" i="90"/>
  <c r="B7" i="90"/>
  <c r="N6" i="90"/>
  <c r="K6" i="90"/>
  <c r="H6" i="90"/>
  <c r="E6" i="90"/>
  <c r="B6" i="90"/>
  <c r="N9" i="86"/>
  <c r="K9" i="86"/>
  <c r="H9" i="86"/>
  <c r="E9" i="86"/>
  <c r="B9" i="86"/>
  <c r="N8" i="86"/>
  <c r="K8" i="86"/>
  <c r="H8" i="86"/>
  <c r="E8" i="86"/>
  <c r="B8" i="86"/>
  <c r="N7" i="86"/>
  <c r="K7" i="86"/>
  <c r="H7" i="86"/>
  <c r="E7" i="86"/>
  <c r="B7" i="86"/>
  <c r="N6" i="86"/>
  <c r="K6" i="86"/>
  <c r="H6" i="86"/>
  <c r="E6" i="86"/>
  <c r="B6" i="86"/>
  <c r="N7" i="85"/>
  <c r="K7" i="85"/>
  <c r="H7" i="85"/>
  <c r="E7" i="85"/>
  <c r="B7" i="85"/>
  <c r="N6" i="85"/>
  <c r="K6" i="85"/>
  <c r="H6" i="85"/>
  <c r="E6" i="85"/>
  <c r="B6" i="85"/>
  <c r="AH6" i="60"/>
  <c r="AG6" i="60"/>
  <c r="AF6" i="60"/>
  <c r="AE6" i="60"/>
  <c r="AD6" i="60"/>
  <c r="AA6" i="60"/>
  <c r="Z6" i="60"/>
  <c r="Y6" i="60"/>
  <c r="X6" i="60"/>
  <c r="W6" i="60"/>
  <c r="T6" i="60"/>
  <c r="S6" i="60"/>
  <c r="R6" i="60"/>
  <c r="Q6" i="60"/>
  <c r="P6" i="60"/>
  <c r="M6" i="60"/>
  <c r="L6" i="60"/>
  <c r="K6" i="60"/>
  <c r="J6" i="60"/>
  <c r="I6" i="60"/>
  <c r="F6" i="60"/>
  <c r="E6" i="60"/>
  <c r="D6" i="60"/>
  <c r="C6" i="60"/>
  <c r="B6" i="60"/>
  <c r="N8" i="59"/>
  <c r="K8" i="59"/>
  <c r="H8" i="59"/>
  <c r="E8" i="59"/>
  <c r="B8" i="59"/>
  <c r="N7" i="59"/>
  <c r="K7" i="59"/>
  <c r="H7" i="59"/>
  <c r="E7" i="59"/>
  <c r="B7" i="59"/>
  <c r="N6" i="59"/>
  <c r="K6" i="59"/>
  <c r="H6" i="59"/>
  <c r="E6" i="59"/>
  <c r="B6" i="59"/>
  <c r="N11" i="46"/>
  <c r="K11" i="46"/>
  <c r="H11" i="46"/>
  <c r="E11" i="46"/>
  <c r="B11" i="46"/>
  <c r="N10" i="46"/>
  <c r="K10" i="46"/>
  <c r="H10" i="46"/>
  <c r="E10" i="46"/>
  <c r="B10" i="46"/>
  <c r="N9" i="46"/>
  <c r="K9" i="46"/>
  <c r="H9" i="46"/>
  <c r="E9" i="46"/>
  <c r="B9" i="46"/>
  <c r="N8" i="46"/>
  <c r="K8" i="46"/>
  <c r="H8" i="46"/>
  <c r="E8" i="46"/>
  <c r="B8" i="46"/>
  <c r="N7" i="46"/>
  <c r="K7" i="46"/>
  <c r="H7" i="46"/>
  <c r="E7" i="46"/>
  <c r="B7" i="46"/>
  <c r="N6" i="46"/>
  <c r="K6" i="46"/>
  <c r="H6" i="46"/>
  <c r="E6" i="46"/>
  <c r="B6" i="46"/>
  <c r="N6" i="41"/>
  <c r="K6" i="41"/>
  <c r="H6" i="41"/>
  <c r="E6" i="41"/>
  <c r="B6" i="41"/>
  <c r="N6" i="31"/>
  <c r="K6" i="31"/>
  <c r="H6" i="31"/>
  <c r="E6" i="31"/>
  <c r="B6" i="31"/>
  <c r="N13" i="26"/>
  <c r="K13" i="26"/>
  <c r="H13" i="26"/>
  <c r="E13" i="26"/>
  <c r="B13" i="26"/>
  <c r="N12" i="26"/>
  <c r="K12" i="26"/>
  <c r="H12" i="26"/>
  <c r="E12" i="26"/>
  <c r="B12" i="26"/>
  <c r="N11" i="26"/>
  <c r="K11" i="26"/>
  <c r="H11" i="26"/>
  <c r="E11" i="26"/>
  <c r="B11" i="26"/>
  <c r="K10" i="26"/>
  <c r="H10" i="26"/>
  <c r="E10" i="26"/>
  <c r="B10" i="26"/>
  <c r="N9" i="26"/>
  <c r="K9" i="26"/>
  <c r="H9" i="26"/>
  <c r="E9" i="26"/>
  <c r="B9" i="26"/>
  <c r="N8" i="26"/>
  <c r="K8" i="26"/>
  <c r="H8" i="26"/>
  <c r="E8" i="26"/>
  <c r="B8" i="26"/>
  <c r="N7" i="26"/>
  <c r="K7" i="26"/>
  <c r="H7" i="26"/>
  <c r="E7" i="26"/>
  <c r="B7" i="26"/>
  <c r="N6" i="26"/>
  <c r="K6" i="26"/>
  <c r="H6" i="26"/>
  <c r="E6" i="26"/>
  <c r="B6" i="26"/>
  <c r="N7" i="1"/>
  <c r="K7" i="1"/>
  <c r="H7" i="1"/>
  <c r="E7" i="1"/>
  <c r="B7" i="1"/>
  <c r="N6" i="1"/>
  <c r="K6" i="1"/>
  <c r="H6" i="1"/>
  <c r="E6" i="1"/>
  <c r="B6" i="1"/>
  <c r="AK6" i="60" l="1"/>
  <c r="AM6" i="60" s="1"/>
</calcChain>
</file>

<file path=xl/sharedStrings.xml><?xml version="1.0" encoding="utf-8"?>
<sst xmlns="http://schemas.openxmlformats.org/spreadsheetml/2006/main" count="407" uniqueCount="49">
  <si>
    <t>PROTOCOL 1</t>
  </si>
  <si>
    <t>SOLO BELLY DANCE BATTLE KIDS</t>
  </si>
  <si>
    <t>JUDGE A</t>
  </si>
  <si>
    <t>JUDGE B</t>
  </si>
  <si>
    <t>JUDGE C</t>
  </si>
  <si>
    <t>JUDGE D</t>
  </si>
  <si>
    <t>JUDGE E</t>
  </si>
  <si>
    <t>Comp. No</t>
  </si>
  <si>
    <t>BELLY DANCE</t>
  </si>
  <si>
    <t>FINAL</t>
  </si>
  <si>
    <t>RANK</t>
  </si>
  <si>
    <t>Rate with placement 1 to 2</t>
  </si>
  <si>
    <t>SIGNATURE</t>
  </si>
  <si>
    <t>Technique</t>
  </si>
  <si>
    <t>Music Rhythm</t>
  </si>
  <si>
    <t>Interpretation</t>
  </si>
  <si>
    <t>Choreography</t>
  </si>
  <si>
    <t>Overall Impression</t>
  </si>
  <si>
    <t>POINTS 1-10</t>
  </si>
  <si>
    <t>PROTOCOL 28</t>
  </si>
  <si>
    <t>SOLO BELLY DANCE BATTLE JUVENILE</t>
  </si>
  <si>
    <t>Belly Dance</t>
  </si>
  <si>
    <t>Rate with Placement 1 to 8</t>
  </si>
  <si>
    <t>PROTOCOL 33</t>
  </si>
  <si>
    <t>DUOS URBAN STREET DANCE BATTLE BEGINNERS JUNIOR</t>
  </si>
  <si>
    <t>Urban</t>
  </si>
  <si>
    <t>Rate with placement 1 to 1</t>
  </si>
  <si>
    <t>PROTOCOL 42</t>
  </si>
  <si>
    <t>DUOS SAMBA BEGINNERS JUNIOR</t>
  </si>
  <si>
    <t>Samba</t>
  </si>
  <si>
    <t>PROTOCOL 46</t>
  </si>
  <si>
    <t>SOLO URBAN STREET DANCE BATTLE JUVENILE</t>
  </si>
  <si>
    <t>Rate with placement 1 to 7</t>
  </si>
  <si>
    <t>PROTOCOL 55</t>
  </si>
  <si>
    <t>FINAL   SOLO URBAN STREET DANCE BATTLE JUNIOR</t>
  </si>
  <si>
    <t>Contemporary</t>
  </si>
  <si>
    <t>PROTOCOL 59</t>
  </si>
  <si>
    <t>SOLO SAMBA BEGINNERS JUNIOR</t>
  </si>
  <si>
    <t>Rate with placement 1 to 3</t>
  </si>
  <si>
    <t>PROTOCOL 60</t>
  </si>
  <si>
    <t>LARGE TEAM ARTISTIC CHOR. DANCE SHOW JUNIOR</t>
  </si>
  <si>
    <t>PROTOCOL 85</t>
  </si>
  <si>
    <t>SOLO CONTEMPORARY IMPROVISATION ADULT</t>
  </si>
  <si>
    <t>PROTOCOL 86</t>
  </si>
  <si>
    <t>SOLO CONTEMPORARY IMPROVISATION YOUTH</t>
  </si>
  <si>
    <t>Rate with placement 1 to 4</t>
  </si>
  <si>
    <t>PROTOCOL 90</t>
  </si>
  <si>
    <t>SOLO URBAN STREET DANCE BATTLE YOUTH &amp; ADULT</t>
  </si>
  <si>
    <t>Rate with placement 1 to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</si>
</sst>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20"/>
      <color rgb="FFFF00FF"/>
      <name val="Arial"/>
    </font>
    <font>
      <sz val="10"/>
      <name val="Arial"/>
    </font>
    <font>
      <sz val="11"/>
      <color theme="1"/>
      <name val="Calibri"/>
    </font>
    <font>
      <b/>
      <sz val="11"/>
      <color theme="1"/>
      <name val="Arial"/>
    </font>
    <font>
      <b/>
      <sz val="16"/>
      <color rgb="FFFF00FF"/>
      <name val="Calibri"/>
    </font>
    <font>
      <sz val="14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rgb="FF000000"/>
      <name val="Calibri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3" xfId="0" applyFont="1" applyBorder="1"/>
    <xf numFmtId="0" fontId="3" fillId="0" borderId="0" xfId="0" applyFont="1"/>
    <xf numFmtId="0" fontId="3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10" xfId="0" applyFont="1" applyBorder="1"/>
    <xf numFmtId="0" fontId="5" fillId="0" borderId="0" xfId="0" applyFont="1"/>
    <xf numFmtId="0" fontId="7" fillId="0" borderId="11" xfId="0" applyFont="1" applyBorder="1" applyAlignment="1">
      <alignment horizontal="center" wrapText="1"/>
    </xf>
    <xf numFmtId="0" fontId="3" fillId="0" borderId="9" xfId="0" applyFont="1" applyBorder="1"/>
    <xf numFmtId="0" fontId="7" fillId="0" borderId="9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6" xfId="0" applyFont="1" applyBorder="1"/>
    <xf numFmtId="0" fontId="7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7" fillId="0" borderId="8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4" xfId="0" applyFont="1" applyBorder="1" applyAlignment="1">
      <alignment horizontal="center" wrapText="1"/>
    </xf>
    <xf numFmtId="0" fontId="2" fillId="0" borderId="5" xfId="0" applyFont="1" applyBorder="1"/>
    <xf numFmtId="0" fontId="5" fillId="0" borderId="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9" xfId="0" applyFont="1" applyBorder="1"/>
    <xf numFmtId="0" fontId="5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3" fillId="0" borderId="0" xfId="0" applyFont="1"/>
    <xf numFmtId="0" fontId="2" fillId="0" borderId="3" xfId="0" applyFont="1" applyBorder="1"/>
    <xf numFmtId="0" fontId="2" fillId="0" borderId="6" xfId="0" applyFont="1" applyBorder="1"/>
    <xf numFmtId="0" fontId="8" fillId="0" borderId="4" xfId="0" applyFont="1" applyBorder="1" applyAlignment="1">
      <alignment horizontal="center"/>
    </xf>
    <xf numFmtId="0" fontId="3" fillId="0" borderId="13" xfId="0" applyFont="1" applyBorder="1"/>
    <xf numFmtId="0" fontId="2" fillId="0" borderId="4" xfId="0" applyFont="1" applyBorder="1"/>
    <xf numFmtId="0" fontId="2" fillId="0" borderId="14" xfId="0" applyFont="1" applyBorder="1"/>
    <xf numFmtId="0" fontId="8" fillId="0" borderId="7" xfId="0" applyFont="1" applyBorder="1" applyAlignment="1">
      <alignment horizontal="center"/>
    </xf>
    <xf numFmtId="0" fontId="2" fillId="0" borderId="7" xfId="0" applyFont="1" applyBorder="1"/>
    <xf numFmtId="0" fontId="0" fillId="0" borderId="0" xfId="0"/>
    <xf numFmtId="0" fontId="9" fillId="0" borderId="11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10" fillId="0" borderId="8" xfId="0" applyFont="1" applyBorder="1" applyAlignment="1">
      <alignment horizontal="right"/>
    </xf>
    <xf numFmtId="0" fontId="3" fillId="0" borderId="0" xfId="0" applyFont="1" applyBorder="1"/>
    <xf numFmtId="0" fontId="9" fillId="0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12"/>
  <sheetViews>
    <sheetView topLeftCell="C1" workbookViewId="0">
      <selection activeCell="H24" sqref="H24"/>
    </sheetView>
  </sheetViews>
  <sheetFormatPr defaultColWidth="12.5703125" defaultRowHeight="15.75" customHeight="1" x14ac:dyDescent="0.2"/>
  <cols>
    <col min="1" max="1" width="13.7109375" bestFit="1" customWidth="1"/>
    <col min="2" max="2" width="20.42578125" bestFit="1" customWidth="1"/>
    <col min="4" max="4" width="13.7109375" bestFit="1" customWidth="1"/>
    <col min="5" max="5" width="20.42578125" bestFit="1" customWidth="1"/>
    <col min="7" max="7" width="13.7109375" bestFit="1" customWidth="1"/>
    <col min="8" max="8" width="20.42578125" bestFit="1" customWidth="1"/>
    <col min="10" max="10" width="13.7109375" bestFit="1" customWidth="1"/>
    <col min="11" max="11" width="20.42578125" bestFit="1" customWidth="1"/>
    <col min="13" max="13" width="13.7109375" bestFit="1" customWidth="1"/>
    <col min="14" max="14" width="20.42578125" bestFit="1" customWidth="1"/>
  </cols>
  <sheetData>
    <row r="1" spans="1:16" ht="26.25" x14ac:dyDescent="0.4">
      <c r="A1" s="18" t="s">
        <v>0</v>
      </c>
      <c r="B1" s="19"/>
      <c r="C1" s="1"/>
      <c r="D1" s="18" t="s">
        <v>0</v>
      </c>
      <c r="E1" s="19"/>
      <c r="F1" s="1"/>
      <c r="G1" s="18" t="s">
        <v>0</v>
      </c>
      <c r="H1" s="19"/>
      <c r="I1" s="1"/>
      <c r="J1" s="18" t="s">
        <v>0</v>
      </c>
      <c r="K1" s="19"/>
      <c r="L1" s="1"/>
      <c r="M1" s="18" t="s">
        <v>0</v>
      </c>
      <c r="N1" s="19"/>
      <c r="O1" s="2"/>
      <c r="P1" s="2"/>
    </row>
    <row r="2" spans="1:16" ht="15" x14ac:dyDescent="0.25">
      <c r="A2" s="20" t="s">
        <v>1</v>
      </c>
      <c r="B2" s="21"/>
      <c r="C2" s="1"/>
      <c r="D2" s="20" t="s">
        <v>1</v>
      </c>
      <c r="E2" s="21"/>
      <c r="F2" s="1"/>
      <c r="G2" s="20" t="s">
        <v>1</v>
      </c>
      <c r="H2" s="21"/>
      <c r="I2" s="1"/>
      <c r="J2" s="20" t="s">
        <v>1</v>
      </c>
      <c r="K2" s="21"/>
      <c r="L2" s="1"/>
      <c r="M2" s="20" t="s">
        <v>1</v>
      </c>
      <c r="N2" s="21"/>
      <c r="O2" s="2"/>
      <c r="P2" s="2"/>
    </row>
    <row r="3" spans="1:16" ht="21" x14ac:dyDescent="0.35">
      <c r="A3" s="25" t="s">
        <v>2</v>
      </c>
      <c r="B3" s="21"/>
      <c r="C3" s="1"/>
      <c r="D3" s="22" t="s">
        <v>3</v>
      </c>
      <c r="E3" s="21"/>
      <c r="F3" s="1"/>
      <c r="G3" s="22" t="s">
        <v>4</v>
      </c>
      <c r="H3" s="21"/>
      <c r="I3" s="1"/>
      <c r="J3" s="22" t="s">
        <v>5</v>
      </c>
      <c r="K3" s="21"/>
      <c r="L3" s="1"/>
      <c r="M3" s="22" t="s">
        <v>6</v>
      </c>
      <c r="N3" s="21"/>
      <c r="O3" s="2"/>
      <c r="P3" s="2"/>
    </row>
    <row r="4" spans="1:16" ht="15.75" customHeight="1" x14ac:dyDescent="0.25">
      <c r="A4" s="3"/>
      <c r="B4" s="3"/>
      <c r="C4" s="2"/>
      <c r="D4" s="3"/>
      <c r="E4" s="3"/>
      <c r="F4" s="2"/>
      <c r="G4" s="3"/>
      <c r="H4" s="3"/>
      <c r="I4" s="2"/>
      <c r="J4" s="3"/>
      <c r="K4" s="3"/>
      <c r="L4" s="2"/>
      <c r="M4" s="3"/>
      <c r="N4" s="3"/>
      <c r="O4" s="2"/>
      <c r="P4" s="2"/>
    </row>
    <row r="5" spans="1:16" ht="18" x14ac:dyDescent="0.25">
      <c r="A5" s="4" t="s">
        <v>7</v>
      </c>
      <c r="B5" s="5" t="s">
        <v>8</v>
      </c>
      <c r="C5" s="6"/>
      <c r="D5" s="5" t="s">
        <v>7</v>
      </c>
      <c r="E5" s="5" t="s">
        <v>8</v>
      </c>
      <c r="F5" s="6"/>
      <c r="G5" s="5" t="s">
        <v>7</v>
      </c>
      <c r="H5" s="5" t="s">
        <v>8</v>
      </c>
      <c r="I5" s="6"/>
      <c r="J5" s="5" t="s">
        <v>7</v>
      </c>
      <c r="K5" s="5" t="s">
        <v>8</v>
      </c>
      <c r="L5" s="6"/>
      <c r="M5" s="5" t="s">
        <v>7</v>
      </c>
      <c r="N5" s="5" t="s">
        <v>8</v>
      </c>
      <c r="O5" s="2"/>
      <c r="P5" s="2"/>
    </row>
    <row r="6" spans="1:16" ht="15.75" customHeight="1" x14ac:dyDescent="0.3">
      <c r="A6" s="8">
        <v>776</v>
      </c>
      <c r="B6" s="9">
        <f ca="1">IFERROR(__xludf.DUMMYFUNCTION("IMPORTRANGE(""https://docs.google.com/spreadsheets/d/1UhCjy6CYluadxFFHcAqUn4KohH7t5dfJe-TYK1cArzg/edit#gid=0"",""P1!B6:B6"")"),2)</f>
        <v>2</v>
      </c>
      <c r="C6" s="6"/>
      <c r="D6" s="8">
        <v>776</v>
      </c>
      <c r="E6" s="9">
        <f ca="1">IFERROR(__xludf.DUMMYFUNCTION("IMPORTRANGE(""https://docs.google.com/spreadsheets/d/1fFwzGxbtgBHjB16N1zo3NozHCWJ8c9fGZqXAtkiwgVM/edit#gid=0"",""P1!B6:B6"")"),2)</f>
        <v>2</v>
      </c>
      <c r="F6" s="6"/>
      <c r="G6" s="8">
        <v>776</v>
      </c>
      <c r="H6" s="10">
        <f ca="1">IFERROR(__xludf.DUMMYFUNCTION("IMPORTRANGE(""https://docs.google.com/spreadsheets/d/1cg0R_Hi7ozIWx0EiYxZeKk00G_3OU3PLYzY2uAOtOps/edit#gid=0"",""P1!B6:B6"")"),2)</f>
        <v>2</v>
      </c>
      <c r="I6" s="6"/>
      <c r="J6" s="8">
        <v>776</v>
      </c>
      <c r="K6" s="10">
        <f ca="1">IFERROR(__xludf.DUMMYFUNCTION("IMPORTRANGE(""https://docs.google.com/spreadsheets/d/1wLz9tPAwGjc0AeSKSvAOBYxJ-etEfVitDcKUpTwA7KU/edit#gid=0"",""P1!B6:B6"")"),2)</f>
        <v>2</v>
      </c>
      <c r="L6" s="6"/>
      <c r="M6" s="8">
        <v>776</v>
      </c>
      <c r="N6" s="9">
        <f ca="1">IFERROR(__xludf.DUMMYFUNCTION("IMPORTRANGE(""https://docs.google.com/spreadsheets/d/15s0ITSheVwLVW5IasF41AuIAR8DWSurSi-xaqdda--Y/edit#gid=0"",""P1!B6:B6"")"),1)</f>
        <v>1</v>
      </c>
      <c r="O6" s="2"/>
      <c r="P6" s="2"/>
    </row>
    <row r="7" spans="1:16" ht="15.75" customHeight="1" x14ac:dyDescent="0.3">
      <c r="A7" s="8">
        <v>673</v>
      </c>
      <c r="B7" s="9">
        <f ca="1">IFERROR(__xludf.DUMMYFUNCTION("IMPORTRANGE(""https://docs.google.com/spreadsheets/d/1UhCjy6CYluadxFFHcAqUn4KohH7t5dfJe-TYK1cArzg/edit#gid=0"",""P1!B7:B7"")"),1)</f>
        <v>1</v>
      </c>
      <c r="C7" s="6"/>
      <c r="D7" s="8">
        <v>673</v>
      </c>
      <c r="E7" s="9">
        <f ca="1">IFERROR(__xludf.DUMMYFUNCTION("IMPORTRANGE(""https://docs.google.com/spreadsheets/d/1fFwzGxbtgBHjB16N1zo3NozHCWJ8c9fGZqXAtkiwgVM/edit#gid=0"",""P1!B7:B7"")"),1)</f>
        <v>1</v>
      </c>
      <c r="F7" s="6"/>
      <c r="G7" s="8">
        <v>673</v>
      </c>
      <c r="H7" s="10">
        <f ca="1">IFERROR(__xludf.DUMMYFUNCTION("IMPORTRANGE(""https://docs.google.com/spreadsheets/d/1cg0R_Hi7ozIWx0EiYxZeKk00G_3OU3PLYzY2uAOtOps/edit#gid=0"",""P1!B7:B7"")"),1)</f>
        <v>1</v>
      </c>
      <c r="I7" s="6"/>
      <c r="J7" s="8">
        <v>673</v>
      </c>
      <c r="K7" s="9">
        <f ca="1">IFERROR(__xludf.DUMMYFUNCTION("IMPORTRANGE(""https://docs.google.com/spreadsheets/d/1wLz9tPAwGjc0AeSKSvAOBYxJ-etEfVitDcKUpTwA7KU/edit#gid=0"",""P1!B7:B7"")"),1)</f>
        <v>1</v>
      </c>
      <c r="L7" s="6"/>
      <c r="M7" s="8">
        <v>673</v>
      </c>
      <c r="N7" s="9">
        <f ca="1">IFERROR(__xludf.DUMMYFUNCTION("IMPORTRANGE(""https://docs.google.com/spreadsheets/d/15s0ITSheVwLVW5IasF41AuIAR8DWSurSi-xaqdda--Y/edit#gid=0"",""P1!B7:B7"")"),2)</f>
        <v>2</v>
      </c>
      <c r="O7" s="2"/>
      <c r="P7" s="2"/>
    </row>
    <row r="8" spans="1:16" ht="15.75" customHeight="1" x14ac:dyDescent="0.3">
      <c r="A8" s="23" t="s">
        <v>11</v>
      </c>
      <c r="B8" s="24"/>
      <c r="C8" s="6"/>
      <c r="D8" s="23" t="s">
        <v>11</v>
      </c>
      <c r="E8" s="24"/>
      <c r="F8" s="6"/>
      <c r="G8" s="23" t="s">
        <v>11</v>
      </c>
      <c r="H8" s="24"/>
      <c r="I8" s="6"/>
      <c r="J8" s="23" t="s">
        <v>11</v>
      </c>
      <c r="K8" s="24"/>
      <c r="L8" s="6"/>
      <c r="M8" s="23" t="s">
        <v>11</v>
      </c>
      <c r="N8" s="24"/>
      <c r="O8" s="2"/>
      <c r="P8" s="2"/>
    </row>
    <row r="9" spans="1:16" ht="15.75" customHeight="1" x14ac:dyDescent="0.25">
      <c r="A9" s="13"/>
      <c r="B9" s="13"/>
      <c r="C9" s="2"/>
      <c r="D9" s="13"/>
      <c r="E9" s="13"/>
      <c r="F9" s="2"/>
      <c r="G9" s="13"/>
      <c r="H9" s="13"/>
      <c r="I9" s="2"/>
      <c r="J9" s="13"/>
      <c r="K9" s="13"/>
      <c r="L9" s="2"/>
      <c r="M9" s="13"/>
      <c r="N9" s="13"/>
      <c r="O9" s="2"/>
      <c r="P9" s="2"/>
    </row>
    <row r="10" spans="1:16" ht="15.75" customHeight="1" x14ac:dyDescent="0.3">
      <c r="A10" s="30" t="s">
        <v>12</v>
      </c>
      <c r="B10" s="21"/>
      <c r="C10" s="1"/>
      <c r="D10" s="26" t="s">
        <v>12</v>
      </c>
      <c r="E10" s="21"/>
      <c r="F10" s="1"/>
      <c r="G10" s="26" t="s">
        <v>12</v>
      </c>
      <c r="H10" s="21"/>
      <c r="I10" s="1"/>
      <c r="J10" s="26" t="s">
        <v>12</v>
      </c>
      <c r="K10" s="21"/>
      <c r="L10" s="1"/>
      <c r="M10" s="26" t="s">
        <v>12</v>
      </c>
      <c r="N10" s="21"/>
      <c r="O10" s="2"/>
      <c r="P10" s="2"/>
    </row>
    <row r="11" spans="1:16" ht="15.75" customHeight="1" x14ac:dyDescent="0.25">
      <c r="A11" s="31"/>
      <c r="B11" s="28"/>
      <c r="C11" s="1"/>
      <c r="D11" s="27"/>
      <c r="E11" s="28"/>
      <c r="F11" s="1"/>
      <c r="G11" s="27"/>
      <c r="H11" s="28"/>
      <c r="I11" s="1"/>
      <c r="J11" s="27"/>
      <c r="K11" s="28"/>
      <c r="L11" s="1"/>
      <c r="M11" s="27"/>
      <c r="N11" s="28"/>
      <c r="O11" s="2"/>
      <c r="P11" s="2"/>
    </row>
    <row r="12" spans="1:16" ht="15.75" customHeight="1" x14ac:dyDescent="0.25">
      <c r="A12" s="32"/>
      <c r="B12" s="21"/>
      <c r="C12" s="1"/>
      <c r="D12" s="29"/>
      <c r="E12" s="21"/>
      <c r="F12" s="1"/>
      <c r="G12" s="29"/>
      <c r="H12" s="21"/>
      <c r="I12" s="1"/>
      <c r="J12" s="29"/>
      <c r="K12" s="21"/>
      <c r="L12" s="1"/>
      <c r="M12" s="29"/>
      <c r="N12" s="21"/>
      <c r="O12" s="2"/>
      <c r="P12" s="2"/>
    </row>
  </sheetData>
  <mergeCells count="30">
    <mergeCell ref="M10:N10"/>
    <mergeCell ref="A11:B12"/>
    <mergeCell ref="D11:E12"/>
    <mergeCell ref="G11:H12"/>
    <mergeCell ref="M11:N12"/>
    <mergeCell ref="J10:K10"/>
    <mergeCell ref="J11:K12"/>
    <mergeCell ref="A10:B10"/>
    <mergeCell ref="D10:E10"/>
    <mergeCell ref="G10:H10"/>
    <mergeCell ref="J8:K8"/>
    <mergeCell ref="M8:N8"/>
    <mergeCell ref="A2:B2"/>
    <mergeCell ref="A3:B3"/>
    <mergeCell ref="D3:E3"/>
    <mergeCell ref="G3:H3"/>
    <mergeCell ref="A8:B8"/>
    <mergeCell ref="D8:E8"/>
    <mergeCell ref="G8:H8"/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outlinePr summaryBelow="0" summaryRight="0"/>
  </sheetPr>
  <dimension ref="A1:P14"/>
  <sheetViews>
    <sheetView topLeftCell="B1" workbookViewId="0">
      <selection activeCell="G20" sqref="G20"/>
    </sheetView>
  </sheetViews>
  <sheetFormatPr defaultColWidth="12.5703125" defaultRowHeight="15.75" customHeight="1" x14ac:dyDescent="0.2"/>
  <cols>
    <col min="1" max="1" width="13.7109375" bestFit="1" customWidth="1"/>
    <col min="2" max="2" width="18.7109375" bestFit="1" customWidth="1"/>
    <col min="3" max="3" width="11.140625" customWidth="1"/>
    <col min="4" max="4" width="13.7109375" bestFit="1" customWidth="1"/>
    <col min="5" max="5" width="18.7109375" bestFit="1" customWidth="1"/>
    <col min="7" max="7" width="13.7109375" bestFit="1" customWidth="1"/>
    <col min="8" max="8" width="18.7109375" bestFit="1" customWidth="1"/>
    <col min="10" max="10" width="13.7109375" bestFit="1" customWidth="1"/>
    <col min="11" max="11" width="18.7109375" bestFit="1" customWidth="1"/>
    <col min="13" max="13" width="13.7109375" bestFit="1" customWidth="1"/>
    <col min="14" max="14" width="18.7109375" bestFit="1" customWidth="1"/>
  </cols>
  <sheetData>
    <row r="1" spans="1:16" ht="26.25" x14ac:dyDescent="0.4">
      <c r="A1" s="18" t="s">
        <v>43</v>
      </c>
      <c r="B1" s="19"/>
      <c r="C1" s="1"/>
      <c r="D1" s="18" t="s">
        <v>43</v>
      </c>
      <c r="E1" s="19"/>
      <c r="F1" s="1"/>
      <c r="G1" s="18" t="s">
        <v>43</v>
      </c>
      <c r="H1" s="19"/>
      <c r="I1" s="1"/>
      <c r="J1" s="18" t="s">
        <v>43</v>
      </c>
      <c r="K1" s="19"/>
      <c r="L1" s="1"/>
      <c r="M1" s="18" t="s">
        <v>43</v>
      </c>
      <c r="N1" s="19"/>
      <c r="O1" s="2"/>
      <c r="P1" s="2"/>
    </row>
    <row r="2" spans="1:16" ht="35.25" customHeight="1" x14ac:dyDescent="0.25">
      <c r="A2" s="20" t="s">
        <v>44</v>
      </c>
      <c r="B2" s="21"/>
      <c r="C2" s="1"/>
      <c r="D2" s="20" t="s">
        <v>44</v>
      </c>
      <c r="E2" s="21"/>
      <c r="F2" s="1"/>
      <c r="G2" s="20" t="s">
        <v>44</v>
      </c>
      <c r="H2" s="21"/>
      <c r="I2" s="1"/>
      <c r="J2" s="20" t="s">
        <v>44</v>
      </c>
      <c r="K2" s="21"/>
      <c r="L2" s="1"/>
      <c r="M2" s="20" t="s">
        <v>44</v>
      </c>
      <c r="N2" s="21"/>
      <c r="O2" s="2"/>
      <c r="P2" s="2"/>
    </row>
    <row r="3" spans="1:16" ht="21" x14ac:dyDescent="0.35">
      <c r="A3" s="25" t="s">
        <v>2</v>
      </c>
      <c r="B3" s="21"/>
      <c r="C3" s="1"/>
      <c r="D3" s="22" t="s">
        <v>3</v>
      </c>
      <c r="E3" s="21"/>
      <c r="F3" s="1"/>
      <c r="G3" s="22" t="s">
        <v>4</v>
      </c>
      <c r="H3" s="21"/>
      <c r="I3" s="1"/>
      <c r="J3" s="22" t="s">
        <v>5</v>
      </c>
      <c r="K3" s="21"/>
      <c r="L3" s="1"/>
      <c r="M3" s="22" t="s">
        <v>6</v>
      </c>
      <c r="N3" s="21"/>
      <c r="O3" s="2"/>
      <c r="P3" s="2"/>
    </row>
    <row r="4" spans="1:16" ht="15" x14ac:dyDescent="0.25">
      <c r="A4" s="3"/>
      <c r="B4" s="3"/>
      <c r="C4" s="2"/>
      <c r="D4" s="3"/>
      <c r="E4" s="3"/>
      <c r="F4" s="2"/>
      <c r="G4" s="3"/>
      <c r="H4" s="3"/>
      <c r="I4" s="2"/>
      <c r="J4" s="3"/>
      <c r="K4" s="3"/>
      <c r="L4" s="2"/>
      <c r="M4" s="3"/>
      <c r="N4" s="3"/>
      <c r="O4" s="2"/>
      <c r="P4" s="2"/>
    </row>
    <row r="5" spans="1:16" ht="18" x14ac:dyDescent="0.25">
      <c r="A5" s="4" t="s">
        <v>7</v>
      </c>
      <c r="B5" s="5" t="s">
        <v>35</v>
      </c>
      <c r="C5" s="6"/>
      <c r="D5" s="5" t="s">
        <v>7</v>
      </c>
      <c r="E5" s="5" t="s">
        <v>35</v>
      </c>
      <c r="F5" s="6"/>
      <c r="G5" s="5" t="s">
        <v>7</v>
      </c>
      <c r="H5" s="5" t="s">
        <v>35</v>
      </c>
      <c r="I5" s="6"/>
      <c r="J5" s="5" t="s">
        <v>7</v>
      </c>
      <c r="K5" s="5" t="s">
        <v>35</v>
      </c>
      <c r="L5" s="6"/>
      <c r="M5" s="5" t="s">
        <v>7</v>
      </c>
      <c r="N5" s="5" t="s">
        <v>35</v>
      </c>
      <c r="O5" s="2"/>
      <c r="P5" s="2"/>
    </row>
    <row r="6" spans="1:16" ht="18.75" x14ac:dyDescent="0.3">
      <c r="A6" s="8">
        <v>68</v>
      </c>
      <c r="B6" s="9">
        <f ca="1">IFERROR(__xludf.DUMMYFUNCTION("IMPORTRANGE(""https://docs.google.com/spreadsheets/d/1UhCjy6CYluadxFFHcAqUn4KohH7t5dfJe-TYK1cArzg/edit#gid=0"",""P86!B6:B6"")"),4)</f>
        <v>4</v>
      </c>
      <c r="C6" s="6"/>
      <c r="D6" s="8">
        <v>68</v>
      </c>
      <c r="E6" s="9">
        <f ca="1">IFERROR(__xludf.DUMMYFUNCTION("IMPORTRANGE(""https://docs.google.com/spreadsheets/d/1fFwzGxbtgBHjB16N1zo3NozHCWJ8c9fGZqXAtkiwgVM/edit#gid=0"",""P86!B6:B6"")"),3)</f>
        <v>3</v>
      </c>
      <c r="F6" s="6"/>
      <c r="G6" s="8">
        <v>68</v>
      </c>
      <c r="H6" s="10">
        <f ca="1">IFERROR(__xludf.DUMMYFUNCTION("IMPORTRANGE(""https://docs.google.com/spreadsheets/d/1cg0R_Hi7ozIWx0EiYxZeKk00G_3OU3PLYzY2uAOtOps/edit#gid=0"",""P86!B6:B6"")"),2)</f>
        <v>2</v>
      </c>
      <c r="I6" s="6"/>
      <c r="J6" s="8">
        <v>68</v>
      </c>
      <c r="K6" s="10">
        <f ca="1">IFERROR(__xludf.DUMMYFUNCTION("IMPORTRANGE(""https://docs.google.com/spreadsheets/d/1wLz9tPAwGjc0AeSKSvAOBYxJ-etEfVitDcKUpTwA7KU/edit#gid=0"",""P86!B6:B6"")"),3)</f>
        <v>3</v>
      </c>
      <c r="L6" s="6"/>
      <c r="M6" s="8">
        <v>68</v>
      </c>
      <c r="N6" s="9">
        <f ca="1">IFERROR(__xludf.DUMMYFUNCTION("IMPORTRANGE(""https://docs.google.com/spreadsheets/d/15s0ITSheVwLVW5IasF41AuIAR8DWSurSi-xaqdda--Y/edit#gid=0"",""P86!B6:B6"")"),2)</f>
        <v>2</v>
      </c>
      <c r="O6" s="2"/>
      <c r="P6" s="2"/>
    </row>
    <row r="7" spans="1:16" ht="18.75" x14ac:dyDescent="0.3">
      <c r="A7" s="8">
        <v>420</v>
      </c>
      <c r="B7" s="9">
        <f ca="1">IFERROR(__xludf.DUMMYFUNCTION("IMPORTRANGE(""https://docs.google.com/spreadsheets/d/1UhCjy6CYluadxFFHcAqUn4KohH7t5dfJe-TYK1cArzg/edit#gid=0"",""P86!B7:B7"")"),3)</f>
        <v>3</v>
      </c>
      <c r="C7" s="6"/>
      <c r="D7" s="8">
        <v>420</v>
      </c>
      <c r="E7" s="9">
        <f ca="1">IFERROR(__xludf.DUMMYFUNCTION("IMPORTRANGE(""https://docs.google.com/spreadsheets/d/1fFwzGxbtgBHjB16N1zo3NozHCWJ8c9fGZqXAtkiwgVM/edit#gid=0"",""P86!B7:B7"")"),4)</f>
        <v>4</v>
      </c>
      <c r="F7" s="6"/>
      <c r="G7" s="8">
        <v>420</v>
      </c>
      <c r="H7" s="10">
        <f ca="1">IFERROR(__xludf.DUMMYFUNCTION("IMPORTRANGE(""https://docs.google.com/spreadsheets/d/1cg0R_Hi7ozIWx0EiYxZeKk00G_3OU3PLYzY2uAOtOps/edit#gid=0"",""P86!B7:B7"")"),3)</f>
        <v>3</v>
      </c>
      <c r="I7" s="6"/>
      <c r="J7" s="8">
        <v>420</v>
      </c>
      <c r="K7" s="10">
        <f ca="1">IFERROR(__xludf.DUMMYFUNCTION("IMPORTRANGE(""https://docs.google.com/spreadsheets/d/1wLz9tPAwGjc0AeSKSvAOBYxJ-etEfVitDcKUpTwA7KU/edit#gid=0"",""P86!B7:B7"")"),4)</f>
        <v>4</v>
      </c>
      <c r="L7" s="6"/>
      <c r="M7" s="8">
        <v>420</v>
      </c>
      <c r="N7" s="9">
        <f ca="1">IFERROR(__xludf.DUMMYFUNCTION("IMPORTRANGE(""https://docs.google.com/spreadsheets/d/15s0ITSheVwLVW5IasF41AuIAR8DWSurSi-xaqdda--Y/edit#gid=0"",""P86!B7:B7"")"),3)</f>
        <v>3</v>
      </c>
      <c r="O7" s="2"/>
      <c r="P7" s="2"/>
    </row>
    <row r="8" spans="1:16" ht="18.75" x14ac:dyDescent="0.3">
      <c r="A8" s="8">
        <v>423</v>
      </c>
      <c r="B8" s="9">
        <f ca="1">IFERROR(__xludf.DUMMYFUNCTION("IMPORTRANGE(""https://docs.google.com/spreadsheets/d/1UhCjy6CYluadxFFHcAqUn4KohH7t5dfJe-TYK1cArzg/edit#gid=0"",""P86!B8:B8"")"),2)</f>
        <v>2</v>
      </c>
      <c r="C8" s="6"/>
      <c r="D8" s="8">
        <v>423</v>
      </c>
      <c r="E8" s="9">
        <f ca="1">IFERROR(__xludf.DUMMYFUNCTION("IMPORTRANGE(""https://docs.google.com/spreadsheets/d/1fFwzGxbtgBHjB16N1zo3NozHCWJ8c9fGZqXAtkiwgVM/edit#gid=0"",""P86!B8:B8"")"),2)</f>
        <v>2</v>
      </c>
      <c r="F8" s="6"/>
      <c r="G8" s="8">
        <v>423</v>
      </c>
      <c r="H8" s="10">
        <f ca="1">IFERROR(__xludf.DUMMYFUNCTION("IMPORTRANGE(""https://docs.google.com/spreadsheets/d/1cg0R_Hi7ozIWx0EiYxZeKk00G_3OU3PLYzY2uAOtOps/edit#gid=0"",""P86!B8:B8"")"),4)</f>
        <v>4</v>
      </c>
      <c r="I8" s="6"/>
      <c r="J8" s="8">
        <v>423</v>
      </c>
      <c r="K8" s="10">
        <f ca="1">IFERROR(__xludf.DUMMYFUNCTION("IMPORTRANGE(""https://docs.google.com/spreadsheets/d/1wLz9tPAwGjc0AeSKSvAOBYxJ-etEfVitDcKUpTwA7KU/edit#gid=0"",""P86!B8:B8"")"),2)</f>
        <v>2</v>
      </c>
      <c r="L8" s="6"/>
      <c r="M8" s="8">
        <v>423</v>
      </c>
      <c r="N8" s="9">
        <f ca="1">IFERROR(__xludf.DUMMYFUNCTION("IMPORTRANGE(""https://docs.google.com/spreadsheets/d/15s0ITSheVwLVW5IasF41AuIAR8DWSurSi-xaqdda--Y/edit#gid=0"",""P86!B8:B8"")"),4)</f>
        <v>4</v>
      </c>
      <c r="O8" s="2"/>
      <c r="P8" s="2"/>
    </row>
    <row r="9" spans="1:16" ht="18.75" x14ac:dyDescent="0.3">
      <c r="A9" s="8">
        <v>438</v>
      </c>
      <c r="B9" s="9">
        <f ca="1">IFERROR(__xludf.DUMMYFUNCTION("IMPORTRANGE(""https://docs.google.com/spreadsheets/d/1UhCjy6CYluadxFFHcAqUn4KohH7t5dfJe-TYK1cArzg/edit#gid=0"",""P86!B9:B9"")"),1)</f>
        <v>1</v>
      </c>
      <c r="C9" s="6"/>
      <c r="D9" s="8">
        <v>438</v>
      </c>
      <c r="E9" s="9">
        <f ca="1">IFERROR(__xludf.DUMMYFUNCTION("IMPORTRANGE(""https://docs.google.com/spreadsheets/d/1fFwzGxbtgBHjB16N1zo3NozHCWJ8c9fGZqXAtkiwgVM/edit#gid=0"",""P86!B9:B9"")"),1)</f>
        <v>1</v>
      </c>
      <c r="F9" s="6"/>
      <c r="G9" s="8">
        <v>438</v>
      </c>
      <c r="H9" s="10">
        <f ca="1">IFERROR(__xludf.DUMMYFUNCTION("IMPORTRANGE(""https://docs.google.com/spreadsheets/d/1cg0R_Hi7ozIWx0EiYxZeKk00G_3OU3PLYzY2uAOtOps/edit#gid=0"",""P86!B9:B9"")"),1)</f>
        <v>1</v>
      </c>
      <c r="I9" s="6"/>
      <c r="J9" s="8">
        <v>438</v>
      </c>
      <c r="K9" s="10">
        <f ca="1">IFERROR(__xludf.DUMMYFUNCTION("IMPORTRANGE(""https://docs.google.com/spreadsheets/d/1wLz9tPAwGjc0AeSKSvAOBYxJ-etEfVitDcKUpTwA7KU/edit#gid=0"",""P86!B9:B9"")"),1)</f>
        <v>1</v>
      </c>
      <c r="L9" s="6"/>
      <c r="M9" s="8">
        <v>438</v>
      </c>
      <c r="N9" s="9">
        <f ca="1">IFERROR(__xludf.DUMMYFUNCTION("IMPORTRANGE(""https://docs.google.com/spreadsheets/d/15s0ITSheVwLVW5IasF41AuIAR8DWSurSi-xaqdda--Y/edit#gid=0"",""P86!B9:B9"")"),1)</f>
        <v>1</v>
      </c>
      <c r="O9" s="2"/>
      <c r="P9" s="2"/>
    </row>
    <row r="10" spans="1:16" ht="18.75" x14ac:dyDescent="0.3">
      <c r="A10" s="23" t="s">
        <v>45</v>
      </c>
      <c r="B10" s="24"/>
      <c r="C10" s="6"/>
      <c r="D10" s="23" t="s">
        <v>45</v>
      </c>
      <c r="E10" s="24"/>
      <c r="F10" s="6"/>
      <c r="G10" s="23" t="s">
        <v>45</v>
      </c>
      <c r="H10" s="24"/>
      <c r="I10" s="6"/>
      <c r="J10" s="23" t="s">
        <v>45</v>
      </c>
      <c r="K10" s="24"/>
      <c r="L10" s="6"/>
      <c r="M10" s="23" t="s">
        <v>45</v>
      </c>
      <c r="N10" s="24"/>
      <c r="O10" s="2"/>
      <c r="P10" s="2"/>
    </row>
    <row r="11" spans="1:16" ht="15" x14ac:dyDescent="0.25">
      <c r="A11" s="13"/>
      <c r="B11" s="13"/>
      <c r="C11" s="2"/>
      <c r="D11" s="13"/>
      <c r="E11" s="13"/>
      <c r="F11" s="2"/>
      <c r="G11" s="13"/>
      <c r="H11" s="13"/>
      <c r="I11" s="2"/>
      <c r="J11" s="13"/>
      <c r="K11" s="13"/>
      <c r="L11" s="2"/>
      <c r="M11" s="13"/>
      <c r="N11" s="13"/>
      <c r="O11" s="2"/>
      <c r="P11" s="2"/>
    </row>
    <row r="12" spans="1:16" ht="18.75" x14ac:dyDescent="0.3">
      <c r="A12" s="30" t="s">
        <v>12</v>
      </c>
      <c r="B12" s="21"/>
      <c r="C12" s="1"/>
      <c r="D12" s="26" t="s">
        <v>12</v>
      </c>
      <c r="E12" s="21"/>
      <c r="F12" s="1"/>
      <c r="G12" s="26" t="s">
        <v>12</v>
      </c>
      <c r="H12" s="21"/>
      <c r="I12" s="1"/>
      <c r="J12" s="26" t="s">
        <v>12</v>
      </c>
      <c r="K12" s="21"/>
      <c r="L12" s="1"/>
      <c r="M12" s="26" t="s">
        <v>12</v>
      </c>
      <c r="N12" s="21"/>
      <c r="O12" s="2"/>
      <c r="P12" s="2"/>
    </row>
    <row r="13" spans="1:16" ht="15" x14ac:dyDescent="0.25">
      <c r="A13" s="31"/>
      <c r="B13" s="28"/>
      <c r="C13" s="1"/>
      <c r="D13" s="27"/>
      <c r="E13" s="28"/>
      <c r="F13" s="1"/>
      <c r="G13" s="27"/>
      <c r="H13" s="28"/>
      <c r="I13" s="1"/>
      <c r="J13" s="27"/>
      <c r="K13" s="28"/>
      <c r="L13" s="1"/>
      <c r="M13" s="27"/>
      <c r="N13" s="28"/>
      <c r="O13" s="2"/>
      <c r="P13" s="2"/>
    </row>
    <row r="14" spans="1:16" ht="15" x14ac:dyDescent="0.25">
      <c r="A14" s="32"/>
      <c r="B14" s="21"/>
      <c r="C14" s="1"/>
      <c r="D14" s="29"/>
      <c r="E14" s="21"/>
      <c r="F14" s="1"/>
      <c r="G14" s="29"/>
      <c r="H14" s="21"/>
      <c r="I14" s="1"/>
      <c r="J14" s="29"/>
      <c r="K14" s="21"/>
      <c r="L14" s="1"/>
      <c r="M14" s="29"/>
      <c r="N14" s="21"/>
      <c r="O14" s="2"/>
      <c r="P14" s="2"/>
    </row>
  </sheetData>
  <mergeCells count="30">
    <mergeCell ref="M12:N12"/>
    <mergeCell ref="A13:B14"/>
    <mergeCell ref="D13:E14"/>
    <mergeCell ref="G13:H14"/>
    <mergeCell ref="M13:N14"/>
    <mergeCell ref="J12:K12"/>
    <mergeCell ref="J13:K14"/>
    <mergeCell ref="A12:B12"/>
    <mergeCell ref="D12:E12"/>
    <mergeCell ref="G12:H12"/>
    <mergeCell ref="J10:K10"/>
    <mergeCell ref="M10:N10"/>
    <mergeCell ref="A2:B2"/>
    <mergeCell ref="A3:B3"/>
    <mergeCell ref="D3:E3"/>
    <mergeCell ref="G3:H3"/>
    <mergeCell ref="A10:B10"/>
    <mergeCell ref="D10:E10"/>
    <mergeCell ref="G10:H10"/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>
    <outlinePr summaryBelow="0" summaryRight="0"/>
  </sheetPr>
  <dimension ref="A1:P18"/>
  <sheetViews>
    <sheetView tabSelected="1" workbookViewId="0">
      <selection activeCell="E28" sqref="E28"/>
    </sheetView>
  </sheetViews>
  <sheetFormatPr defaultColWidth="12.5703125" defaultRowHeight="15.75" customHeight="1" x14ac:dyDescent="0.2"/>
  <cols>
    <col min="1" max="14" width="21.140625" customWidth="1"/>
  </cols>
  <sheetData>
    <row r="1" spans="1:16" ht="26.25" x14ac:dyDescent="0.4">
      <c r="A1" s="18" t="s">
        <v>46</v>
      </c>
      <c r="B1" s="19"/>
      <c r="C1" s="1"/>
      <c r="D1" s="18" t="s">
        <v>46</v>
      </c>
      <c r="E1" s="19"/>
      <c r="F1" s="1"/>
      <c r="G1" s="18" t="s">
        <v>46</v>
      </c>
      <c r="H1" s="19"/>
      <c r="I1" s="1"/>
      <c r="J1" s="18" t="s">
        <v>46</v>
      </c>
      <c r="K1" s="19"/>
      <c r="L1" s="1"/>
      <c r="M1" s="18" t="s">
        <v>46</v>
      </c>
      <c r="N1" s="19"/>
      <c r="O1" s="2"/>
      <c r="P1" s="2"/>
    </row>
    <row r="2" spans="1:16" ht="40.5" customHeight="1" x14ac:dyDescent="0.25">
      <c r="A2" s="20" t="s">
        <v>47</v>
      </c>
      <c r="B2" s="21"/>
      <c r="C2" s="1"/>
      <c r="D2" s="20" t="s">
        <v>47</v>
      </c>
      <c r="E2" s="21"/>
      <c r="F2" s="1"/>
      <c r="G2" s="20" t="s">
        <v>47</v>
      </c>
      <c r="H2" s="21"/>
      <c r="I2" s="1"/>
      <c r="J2" s="20" t="s">
        <v>47</v>
      </c>
      <c r="K2" s="21"/>
      <c r="L2" s="1"/>
      <c r="M2" s="20" t="s">
        <v>47</v>
      </c>
      <c r="N2" s="21"/>
      <c r="O2" s="2"/>
      <c r="P2" s="2"/>
    </row>
    <row r="3" spans="1:16" ht="21" x14ac:dyDescent="0.35">
      <c r="A3" s="25" t="s">
        <v>2</v>
      </c>
      <c r="B3" s="21"/>
      <c r="C3" s="1"/>
      <c r="D3" s="22" t="s">
        <v>3</v>
      </c>
      <c r="E3" s="21"/>
      <c r="F3" s="1"/>
      <c r="G3" s="22" t="s">
        <v>4</v>
      </c>
      <c r="H3" s="21"/>
      <c r="I3" s="1"/>
      <c r="J3" s="22" t="s">
        <v>5</v>
      </c>
      <c r="K3" s="21"/>
      <c r="L3" s="1"/>
      <c r="M3" s="22" t="s">
        <v>6</v>
      </c>
      <c r="N3" s="21"/>
      <c r="O3" s="2"/>
      <c r="P3" s="2"/>
    </row>
    <row r="4" spans="1:16" ht="15" x14ac:dyDescent="0.25">
      <c r="A4" s="3"/>
      <c r="B4" s="3"/>
      <c r="C4" s="2"/>
      <c r="D4" s="3"/>
      <c r="E4" s="3"/>
      <c r="F4" s="2"/>
      <c r="G4" s="3"/>
      <c r="H4" s="3"/>
      <c r="I4" s="2"/>
      <c r="J4" s="3"/>
      <c r="K4" s="3"/>
      <c r="L4" s="2"/>
      <c r="M4" s="3"/>
      <c r="N4" s="3"/>
      <c r="O4" s="2"/>
      <c r="P4" s="2"/>
    </row>
    <row r="5" spans="1:16" ht="18" x14ac:dyDescent="0.25">
      <c r="A5" s="4" t="s">
        <v>7</v>
      </c>
      <c r="B5" s="5" t="s">
        <v>25</v>
      </c>
      <c r="C5" s="6"/>
      <c r="D5" s="5" t="s">
        <v>7</v>
      </c>
      <c r="E5" s="5" t="s">
        <v>25</v>
      </c>
      <c r="F5" s="6"/>
      <c r="G5" s="5" t="s">
        <v>7</v>
      </c>
      <c r="H5" s="5" t="s">
        <v>25</v>
      </c>
      <c r="I5" s="6"/>
      <c r="J5" s="5" t="s">
        <v>7</v>
      </c>
      <c r="K5" s="5" t="s">
        <v>25</v>
      </c>
      <c r="L5" s="6"/>
      <c r="M5" s="5" t="s">
        <v>7</v>
      </c>
      <c r="N5" s="5" t="s">
        <v>25</v>
      </c>
      <c r="O5" s="2"/>
      <c r="P5" s="2"/>
    </row>
    <row r="6" spans="1:16" ht="18.75" x14ac:dyDescent="0.3">
      <c r="A6" s="8">
        <v>535</v>
      </c>
      <c r="B6" s="9">
        <f ca="1">IFERROR(__xludf.DUMMYFUNCTION("IMPORTRANGE(""https://docs.google.com/spreadsheets/d/1UhCjy6CYluadxFFHcAqUn4KohH7t5dfJe-TYK1cArzg/edit#gid=0"",""P90!B6:B6"")"),4)</f>
        <v>4</v>
      </c>
      <c r="C6" s="6"/>
      <c r="D6" s="8">
        <v>535</v>
      </c>
      <c r="E6" s="9">
        <f ca="1">IFERROR(__xludf.DUMMYFUNCTION("IMPORTRANGE(""https://docs.google.com/spreadsheets/d/1fFwzGxbtgBHjB16N1zo3NozHCWJ8c9fGZqXAtkiwgVM/edit#gid=0"",""P90!B6:B6"")"),2)</f>
        <v>2</v>
      </c>
      <c r="F6" s="6"/>
      <c r="G6" s="8">
        <v>535</v>
      </c>
      <c r="H6" s="10">
        <f ca="1">IFERROR(__xludf.DUMMYFUNCTION("IMPORTRANGE(""https://docs.google.com/spreadsheets/d/1cg0R_Hi7ozIWx0EiYxZeKk00G_3OU3PLYzY2uAOtOps/edit#gid=0"",""P90!B6:B6"")"),5)</f>
        <v>5</v>
      </c>
      <c r="I6" s="6"/>
      <c r="J6" s="8">
        <v>535</v>
      </c>
      <c r="K6" s="10">
        <f ca="1">IFERROR(__xludf.DUMMYFUNCTION("IMPORTRANGE(""https://docs.google.com/spreadsheets/d/1wLz9tPAwGjc0AeSKSvAOBYxJ-etEfVitDcKUpTwA7KU/edit#gid=0"",""P90!B6:B6"")"),3)</f>
        <v>3</v>
      </c>
      <c r="L6" s="6"/>
      <c r="M6" s="8">
        <v>535</v>
      </c>
      <c r="N6" s="9">
        <f ca="1">IFERROR(__xludf.DUMMYFUNCTION("IMPORTRANGE(""https://docs.google.com/spreadsheets/d/15s0ITSheVwLVW5IasF41AuIAR8DWSurSi-xaqdda--Y/edit#gid=0"",""P90!B6:B6"")"),3)</f>
        <v>3</v>
      </c>
      <c r="O6" s="2"/>
      <c r="P6" s="2"/>
    </row>
    <row r="7" spans="1:16" ht="18.75" x14ac:dyDescent="0.3">
      <c r="A7" s="8">
        <v>540</v>
      </c>
      <c r="B7" s="9">
        <f ca="1">IFERROR(__xludf.DUMMYFUNCTION("IMPORTRANGE(""https://docs.google.com/spreadsheets/d/1UhCjy6CYluadxFFHcAqUn4KohH7t5dfJe-TYK1cArzg/edit#gid=0"",""P90!B7:B7"")"),5)</f>
        <v>5</v>
      </c>
      <c r="C7" s="6"/>
      <c r="D7" s="8">
        <v>540</v>
      </c>
      <c r="E7" s="9">
        <f ca="1">IFERROR(__xludf.DUMMYFUNCTION("IMPORTRANGE(""https://docs.google.com/spreadsheets/d/1fFwzGxbtgBHjB16N1zo3NozHCWJ8c9fGZqXAtkiwgVM/edit#gid=0"",""P90!B7:B7"")"),4)</f>
        <v>4</v>
      </c>
      <c r="F7" s="6"/>
      <c r="G7" s="8">
        <v>540</v>
      </c>
      <c r="H7" s="10">
        <f ca="1">IFERROR(__xludf.DUMMYFUNCTION("IMPORTRANGE(""https://docs.google.com/spreadsheets/d/1cg0R_Hi7ozIWx0EiYxZeKk00G_3OU3PLYzY2uAOtOps/edit#gid=0"",""P90!B7:B7"")"),3)</f>
        <v>3</v>
      </c>
      <c r="I7" s="6"/>
      <c r="J7" s="8">
        <v>540</v>
      </c>
      <c r="K7" s="9">
        <f ca="1">IFERROR(__xludf.DUMMYFUNCTION("IMPORTRANGE(""https://docs.google.com/spreadsheets/d/1wLz9tPAwGjc0AeSKSvAOBYxJ-etEfVitDcKUpTwA7KU/edit#gid=0"",""P90!B7:B7"")"),4)</f>
        <v>4</v>
      </c>
      <c r="L7" s="6"/>
      <c r="M7" s="8">
        <v>540</v>
      </c>
      <c r="N7" s="9">
        <f ca="1">IFERROR(__xludf.DUMMYFUNCTION("IMPORTRANGE(""https://docs.google.com/spreadsheets/d/15s0ITSheVwLVW5IasF41AuIAR8DWSurSi-xaqdda--Y/edit#gid=0"",""P90!B7:B7"")"),4)</f>
        <v>4</v>
      </c>
      <c r="O7" s="2"/>
      <c r="P7" s="2"/>
    </row>
    <row r="8" spans="1:16" ht="18.75" x14ac:dyDescent="0.3">
      <c r="A8" s="8">
        <v>546</v>
      </c>
      <c r="B8" s="9">
        <f ca="1">IFERROR(__xludf.DUMMYFUNCTION("IMPORTRANGE(""https://docs.google.com/spreadsheets/d/1UhCjy6CYluadxFFHcAqUn4KohH7t5dfJe-TYK1cArzg/edit#gid=0"",""P90!B8:B8"")"),3)</f>
        <v>3</v>
      </c>
      <c r="C8" s="6"/>
      <c r="D8" s="8">
        <v>546</v>
      </c>
      <c r="E8" s="9">
        <f ca="1">IFERROR(__xludf.DUMMYFUNCTION("IMPORTRANGE(""https://docs.google.com/spreadsheets/d/1fFwzGxbtgBHjB16N1zo3NozHCWJ8c9fGZqXAtkiwgVM/edit#gid=0"",""P90!B8:B8"")"),3)</f>
        <v>3</v>
      </c>
      <c r="F8" s="6"/>
      <c r="G8" s="8">
        <v>546</v>
      </c>
      <c r="H8" s="10">
        <f ca="1">IFERROR(__xludf.DUMMYFUNCTION("IMPORTRANGE(""https://docs.google.com/spreadsheets/d/1cg0R_Hi7ozIWx0EiYxZeKk00G_3OU3PLYzY2uAOtOps/edit#gid=0"",""P90!B8:B8"")"),2)</f>
        <v>2</v>
      </c>
      <c r="I8" s="6"/>
      <c r="J8" s="8">
        <v>546</v>
      </c>
      <c r="K8" s="9">
        <f ca="1">IFERROR(__xludf.DUMMYFUNCTION("IMPORTRANGE(""https://docs.google.com/spreadsheets/d/1wLz9tPAwGjc0AeSKSvAOBYxJ-etEfVitDcKUpTwA7KU/edit#gid=0"",""P90!B8:B8"")"),2)</f>
        <v>2</v>
      </c>
      <c r="L8" s="6"/>
      <c r="M8" s="8">
        <v>546</v>
      </c>
      <c r="N8" s="9">
        <f ca="1">IFERROR(__xludf.DUMMYFUNCTION("IMPORTRANGE(""https://docs.google.com/spreadsheets/d/15s0ITSheVwLVW5IasF41AuIAR8DWSurSi-xaqdda--Y/edit#gid=0"",""P90!B8:B8"")"),2)</f>
        <v>2</v>
      </c>
      <c r="O8" s="2"/>
      <c r="P8" s="2"/>
    </row>
    <row r="9" spans="1:16" ht="18.75" x14ac:dyDescent="0.3">
      <c r="A9" s="8">
        <v>547</v>
      </c>
      <c r="B9" s="9">
        <f ca="1">IFERROR(__xludf.DUMMYFUNCTION("IMPORTRANGE(""https://docs.google.com/spreadsheets/d/1UhCjy6CYluadxFFHcAqUn4KohH7t5dfJe-TYK1cArzg/edit#gid=0"",""P90!B9:B9"")"),2)</f>
        <v>2</v>
      </c>
      <c r="C9" s="6"/>
      <c r="D9" s="8">
        <v>547</v>
      </c>
      <c r="E9" s="9">
        <f ca="1">IFERROR(__xludf.DUMMYFUNCTION("IMPORTRANGE(""https://docs.google.com/spreadsheets/d/1fFwzGxbtgBHjB16N1zo3NozHCWJ8c9fGZqXAtkiwgVM/edit#gid=0"",""P90!B9:B9"")"),5)</f>
        <v>5</v>
      </c>
      <c r="F9" s="6"/>
      <c r="G9" s="8">
        <v>547</v>
      </c>
      <c r="H9" s="10">
        <f ca="1">IFERROR(__xludf.DUMMYFUNCTION("IMPORTRANGE(""https://docs.google.com/spreadsheets/d/1cg0R_Hi7ozIWx0EiYxZeKk00G_3OU3PLYzY2uAOtOps/edit#gid=0"",""P90!B9:B9"")"),4)</f>
        <v>4</v>
      </c>
      <c r="I9" s="6"/>
      <c r="J9" s="8">
        <v>547</v>
      </c>
      <c r="K9" s="9">
        <f ca="1">IFERROR(__xludf.DUMMYFUNCTION("IMPORTRANGE(""https://docs.google.com/spreadsheets/d/1wLz9tPAwGjc0AeSKSvAOBYxJ-etEfVitDcKUpTwA7KU/edit#gid=0"",""P90!B9:B9"")"),5)</f>
        <v>5</v>
      </c>
      <c r="L9" s="6"/>
      <c r="M9" s="8">
        <v>547</v>
      </c>
      <c r="N9" s="9">
        <f ca="1">IFERROR(__xludf.DUMMYFUNCTION("IMPORTRANGE(""https://docs.google.com/spreadsheets/d/15s0ITSheVwLVW5IasF41AuIAR8DWSurSi-xaqdda--Y/edit#gid=0"",""P90!B9:B9"")"),5)</f>
        <v>5</v>
      </c>
      <c r="O9" s="2"/>
      <c r="P9" s="2"/>
    </row>
    <row r="10" spans="1:16" ht="18.75" x14ac:dyDescent="0.3">
      <c r="A10" s="8">
        <v>538</v>
      </c>
      <c r="B10" s="9">
        <f ca="1">IFERROR(__xludf.DUMMYFUNCTION("IMPORTRANGE(""https://docs.google.com/spreadsheets/d/1UhCjy6CYluadxFFHcAqUn4KohH7t5dfJe-TYK1cArzg/edit#gid=0"",""P90!B10:B10"")"),1)</f>
        <v>1</v>
      </c>
      <c r="C10" s="6"/>
      <c r="D10" s="8">
        <v>538</v>
      </c>
      <c r="E10" s="9">
        <f ca="1">IFERROR(__xludf.DUMMYFUNCTION("IMPORTRANGE(""https://docs.google.com/spreadsheets/d/1fFwzGxbtgBHjB16N1zo3NozHCWJ8c9fGZqXAtkiwgVM/edit#gid=0"",""P90!B10:B10"")"),1)</f>
        <v>1</v>
      </c>
      <c r="F10" s="6"/>
      <c r="G10" s="8">
        <v>538</v>
      </c>
      <c r="H10" s="9">
        <f ca="1">IFERROR(__xludf.DUMMYFUNCTION("IMPORTRANGE(""https://docs.google.com/spreadsheets/d/1cg0R_Hi7ozIWx0EiYxZeKk00G_3OU3PLYzY2uAOtOps/edit#gid=0"",""P90!B10:B10"")"),1)</f>
        <v>1</v>
      </c>
      <c r="I10" s="6"/>
      <c r="J10" s="8">
        <v>538</v>
      </c>
      <c r="K10" s="9">
        <f ca="1">IFERROR(__xludf.DUMMYFUNCTION("IMPORTRANGE(""https://docs.google.com/spreadsheets/d/1wLz9tPAwGjc0AeSKSvAOBYxJ-etEfVitDcKUpTwA7KU/edit#gid=0"",""P90!B10:B10"")"),1)</f>
        <v>1</v>
      </c>
      <c r="L10" s="6"/>
      <c r="M10" s="8">
        <v>538</v>
      </c>
      <c r="N10" s="9">
        <f ca="1">IFERROR(__xludf.DUMMYFUNCTION("IMPORTRANGE(""https://docs.google.com/spreadsheets/d/15s0ITSheVwLVW5IasF41AuIAR8DWSurSi-xaqdda--Y/edit#gid=0"",""P90!B10:B10"")"),1)</f>
        <v>1</v>
      </c>
      <c r="O10" s="2"/>
      <c r="P10" s="2"/>
    </row>
    <row r="11" spans="1:16" ht="18.75" x14ac:dyDescent="0.3">
      <c r="A11" s="23" t="s">
        <v>48</v>
      </c>
      <c r="B11" s="24"/>
      <c r="C11" s="6"/>
      <c r="D11" s="23" t="s">
        <v>48</v>
      </c>
      <c r="E11" s="24"/>
      <c r="F11" s="6"/>
      <c r="G11" s="23" t="s">
        <v>48</v>
      </c>
      <c r="H11" s="24"/>
      <c r="I11" s="6"/>
      <c r="J11" s="23" t="s">
        <v>48</v>
      </c>
      <c r="K11" s="24"/>
      <c r="L11" s="6"/>
      <c r="M11" s="23" t="s">
        <v>48</v>
      </c>
      <c r="N11" s="24"/>
      <c r="O11" s="2"/>
      <c r="P11" s="2"/>
    </row>
    <row r="12" spans="1:16" ht="15" x14ac:dyDescent="0.25">
      <c r="A12" s="13"/>
      <c r="B12" s="13"/>
      <c r="C12" s="2"/>
      <c r="D12" s="13"/>
      <c r="E12" s="13"/>
      <c r="F12" s="2"/>
      <c r="G12" s="13"/>
      <c r="H12" s="13"/>
      <c r="I12" s="2"/>
      <c r="J12" s="13"/>
      <c r="K12" s="13"/>
      <c r="L12" s="2"/>
      <c r="M12" s="13"/>
      <c r="N12" s="13"/>
      <c r="O12" s="2"/>
      <c r="P12" s="2"/>
    </row>
    <row r="13" spans="1:16" ht="18.75" x14ac:dyDescent="0.3">
      <c r="A13" s="30" t="s">
        <v>12</v>
      </c>
      <c r="B13" s="21"/>
      <c r="C13" s="1"/>
      <c r="D13" s="26" t="s">
        <v>12</v>
      </c>
      <c r="E13" s="21"/>
      <c r="F13" s="1"/>
      <c r="G13" s="26" t="s">
        <v>12</v>
      </c>
      <c r="H13" s="21"/>
      <c r="I13" s="1"/>
      <c r="J13" s="26" t="s">
        <v>12</v>
      </c>
      <c r="K13" s="21"/>
      <c r="L13" s="1"/>
      <c r="M13" s="26" t="s">
        <v>12</v>
      </c>
      <c r="N13" s="21"/>
      <c r="O13" s="2"/>
      <c r="P13" s="2"/>
    </row>
    <row r="14" spans="1:16" ht="15" x14ac:dyDescent="0.25">
      <c r="A14" s="31"/>
      <c r="B14" s="28"/>
      <c r="C14" s="1"/>
      <c r="D14" s="27"/>
      <c r="E14" s="28"/>
      <c r="F14" s="1"/>
      <c r="G14" s="27"/>
      <c r="H14" s="28"/>
      <c r="I14" s="1"/>
      <c r="J14" s="27"/>
      <c r="K14" s="28"/>
      <c r="L14" s="1"/>
      <c r="M14" s="27"/>
      <c r="N14" s="28"/>
      <c r="O14" s="2"/>
      <c r="P14" s="2"/>
    </row>
    <row r="15" spans="1:16" ht="15" x14ac:dyDescent="0.25">
      <c r="A15" s="32"/>
      <c r="B15" s="21"/>
      <c r="C15" s="1"/>
      <c r="D15" s="29"/>
      <c r="E15" s="21"/>
      <c r="F15" s="1"/>
      <c r="G15" s="29"/>
      <c r="H15" s="21"/>
      <c r="I15" s="1"/>
      <c r="J15" s="29"/>
      <c r="K15" s="21"/>
      <c r="L15" s="1"/>
      <c r="M15" s="29"/>
      <c r="N15" s="21"/>
      <c r="O15" s="2"/>
      <c r="P15" s="2"/>
    </row>
    <row r="16" spans="1:16" ht="12.75" x14ac:dyDescent="0.2"/>
    <row r="17" ht="12.75" x14ac:dyDescent="0.2"/>
    <row r="18" ht="12.75" x14ac:dyDescent="0.2"/>
  </sheetData>
  <mergeCells count="30">
    <mergeCell ref="M13:N13"/>
    <mergeCell ref="A14:B15"/>
    <mergeCell ref="D14:E15"/>
    <mergeCell ref="G14:H15"/>
    <mergeCell ref="M14:N15"/>
    <mergeCell ref="J13:K13"/>
    <mergeCell ref="J14:K15"/>
    <mergeCell ref="A13:B13"/>
    <mergeCell ref="D13:E13"/>
    <mergeCell ref="G13:H13"/>
    <mergeCell ref="J11:K11"/>
    <mergeCell ref="M11:N11"/>
    <mergeCell ref="A2:B2"/>
    <mergeCell ref="A3:B3"/>
    <mergeCell ref="D3:E3"/>
    <mergeCell ref="G3:H3"/>
    <mergeCell ref="A11:B11"/>
    <mergeCell ref="D11:E11"/>
    <mergeCell ref="G11:H11"/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 summaryRight="0"/>
  </sheetPr>
  <dimension ref="A1:P18"/>
  <sheetViews>
    <sheetView topLeftCell="H1" workbookViewId="0">
      <selection activeCell="I32" sqref="I32"/>
    </sheetView>
  </sheetViews>
  <sheetFormatPr defaultColWidth="12.5703125" defaultRowHeight="15.75" customHeight="1" x14ac:dyDescent="0.2"/>
  <cols>
    <col min="1" max="14" width="19.28515625" customWidth="1"/>
  </cols>
  <sheetData>
    <row r="1" spans="1:16" ht="26.25" x14ac:dyDescent="0.4">
      <c r="A1" s="18" t="s">
        <v>19</v>
      </c>
      <c r="B1" s="19"/>
      <c r="C1" s="1"/>
      <c r="D1" s="18" t="s">
        <v>19</v>
      </c>
      <c r="E1" s="19"/>
      <c r="F1" s="1"/>
      <c r="G1" s="18" t="s">
        <v>19</v>
      </c>
      <c r="H1" s="19"/>
      <c r="I1" s="1"/>
      <c r="J1" s="18" t="s">
        <v>19</v>
      </c>
      <c r="K1" s="19"/>
      <c r="L1" s="1"/>
      <c r="M1" s="18" t="s">
        <v>19</v>
      </c>
      <c r="N1" s="19"/>
      <c r="O1" s="2"/>
      <c r="P1" s="2"/>
    </row>
    <row r="2" spans="1:16" ht="15" x14ac:dyDescent="0.25">
      <c r="A2" s="20" t="s">
        <v>20</v>
      </c>
      <c r="B2" s="21"/>
      <c r="C2" s="1"/>
      <c r="D2" s="20" t="s">
        <v>20</v>
      </c>
      <c r="E2" s="21"/>
      <c r="F2" s="1"/>
      <c r="G2" s="20" t="s">
        <v>20</v>
      </c>
      <c r="H2" s="21"/>
      <c r="I2" s="1"/>
      <c r="J2" s="20" t="s">
        <v>20</v>
      </c>
      <c r="K2" s="21"/>
      <c r="L2" s="1"/>
      <c r="M2" s="20" t="s">
        <v>20</v>
      </c>
      <c r="N2" s="21"/>
      <c r="O2" s="2"/>
      <c r="P2" s="2"/>
    </row>
    <row r="3" spans="1:16" ht="21" x14ac:dyDescent="0.35">
      <c r="A3" s="25" t="s">
        <v>2</v>
      </c>
      <c r="B3" s="21"/>
      <c r="C3" s="1"/>
      <c r="D3" s="22" t="s">
        <v>3</v>
      </c>
      <c r="E3" s="21"/>
      <c r="F3" s="1"/>
      <c r="G3" s="22" t="s">
        <v>4</v>
      </c>
      <c r="H3" s="21"/>
      <c r="I3" s="1"/>
      <c r="J3" s="22" t="s">
        <v>5</v>
      </c>
      <c r="K3" s="21"/>
      <c r="L3" s="1"/>
      <c r="M3" s="22" t="s">
        <v>6</v>
      </c>
      <c r="N3" s="21"/>
      <c r="O3" s="2"/>
      <c r="P3" s="2"/>
    </row>
    <row r="4" spans="1:16" ht="15.75" customHeight="1" x14ac:dyDescent="0.25">
      <c r="A4" s="3"/>
      <c r="B4" s="3"/>
      <c r="C4" s="2"/>
      <c r="D4" s="3"/>
      <c r="E4" s="3"/>
      <c r="F4" s="2"/>
      <c r="G4" s="3"/>
      <c r="H4" s="3"/>
      <c r="I4" s="2"/>
      <c r="J4" s="3"/>
      <c r="K4" s="3"/>
      <c r="L4" s="2"/>
      <c r="M4" s="3"/>
      <c r="N4" s="3"/>
      <c r="O4" s="2"/>
      <c r="P4" s="2"/>
    </row>
    <row r="5" spans="1:16" ht="18" x14ac:dyDescent="0.25">
      <c r="A5" s="4" t="s">
        <v>7</v>
      </c>
      <c r="B5" s="5" t="s">
        <v>21</v>
      </c>
      <c r="C5" s="6"/>
      <c r="D5" s="5" t="s">
        <v>7</v>
      </c>
      <c r="E5" s="5" t="s">
        <v>21</v>
      </c>
      <c r="F5" s="6"/>
      <c r="G5" s="5" t="s">
        <v>7</v>
      </c>
      <c r="H5" s="5" t="s">
        <v>21</v>
      </c>
      <c r="I5" s="6"/>
      <c r="J5" s="5" t="s">
        <v>7</v>
      </c>
      <c r="K5" s="5" t="s">
        <v>21</v>
      </c>
      <c r="L5" s="6"/>
      <c r="M5" s="5" t="s">
        <v>7</v>
      </c>
      <c r="N5" s="5" t="s">
        <v>21</v>
      </c>
      <c r="O5" s="2"/>
      <c r="P5" s="2"/>
    </row>
    <row r="6" spans="1:16" ht="18.75" x14ac:dyDescent="0.3">
      <c r="A6" s="8">
        <v>778</v>
      </c>
      <c r="B6" s="9">
        <f ca="1">IFERROR(__xludf.DUMMYFUNCTION("IMPORTRANGE(""https://docs.google.com/spreadsheets/d/1UhCjy6CYluadxFFHcAqUn4KohH7t5dfJe-TYK1cArzg/edit#gid=0"",""P28!B6:B6"")"),6)</f>
        <v>6</v>
      </c>
      <c r="C6" s="6"/>
      <c r="D6" s="8">
        <v>778</v>
      </c>
      <c r="E6" s="9">
        <f ca="1">IFERROR(__xludf.DUMMYFUNCTION("IMPORTRANGE(""https://docs.google.com/spreadsheets/d/1fFwzGxbtgBHjB16N1zo3NozHCWJ8c9fGZqXAtkiwgVM/edit#gid=0"",""P28!B6:B6"")"),2)</f>
        <v>2</v>
      </c>
      <c r="F6" s="6"/>
      <c r="G6" s="8">
        <v>778</v>
      </c>
      <c r="H6" s="10">
        <f ca="1">IFERROR(__xludf.DUMMYFUNCTION("IMPORTRANGE(""https://docs.google.com/spreadsheets/d/1cg0R_Hi7ozIWx0EiYxZeKk00G_3OU3PLYzY2uAOtOps/edit#gid=0"",""P28!B6:B6"")"),3)</f>
        <v>3</v>
      </c>
      <c r="I6" s="6"/>
      <c r="J6" s="8">
        <v>778</v>
      </c>
      <c r="K6" s="10">
        <f ca="1">IFERROR(__xludf.DUMMYFUNCTION("IMPORTRANGE(""https://docs.google.com/spreadsheets/d/1wLz9tPAwGjc0AeSKSvAOBYxJ-etEfVitDcKUpTwA7KU/edit#gid=0"",""P28!B6:B6"")"),5)</f>
        <v>5</v>
      </c>
      <c r="L6" s="6"/>
      <c r="M6" s="8">
        <v>778</v>
      </c>
      <c r="N6" s="9">
        <f ca="1">IFERROR(__xludf.DUMMYFUNCTION("IMPORTRANGE(""https://docs.google.com/spreadsheets/d/15s0ITSheVwLVW5IasF41AuIAR8DWSurSi-xaqdda--Y/edit#gid=0"",""P28!B6:B6"")"),2)</f>
        <v>2</v>
      </c>
      <c r="O6" s="2"/>
      <c r="P6" s="2"/>
    </row>
    <row r="7" spans="1:16" ht="18.75" x14ac:dyDescent="0.3">
      <c r="A7" s="8">
        <v>784</v>
      </c>
      <c r="B7" s="9">
        <f ca="1">IFERROR(__xludf.DUMMYFUNCTION("IMPORTRANGE(""https://docs.google.com/spreadsheets/d/1UhCjy6CYluadxFFHcAqUn4KohH7t5dfJe-TYK1cArzg/edit#gid=0"",""P28!B7:B7"")"),1)</f>
        <v>1</v>
      </c>
      <c r="C7" s="6"/>
      <c r="D7" s="8">
        <v>784</v>
      </c>
      <c r="E7" s="9">
        <f ca="1">IFERROR(__xludf.DUMMYFUNCTION("IMPORTRANGE(""https://docs.google.com/spreadsheets/d/1fFwzGxbtgBHjB16N1zo3NozHCWJ8c9fGZqXAtkiwgVM/edit#gid=0"",""P28!B7:B7"")"),3)</f>
        <v>3</v>
      </c>
      <c r="F7" s="6"/>
      <c r="G7" s="8">
        <v>784</v>
      </c>
      <c r="H7" s="10">
        <f ca="1">IFERROR(__xludf.DUMMYFUNCTION("IMPORTRANGE(""https://docs.google.com/spreadsheets/d/1cg0R_Hi7ozIWx0EiYxZeKk00G_3OU3PLYzY2uAOtOps/edit#gid=0"",""P28!B7:B7"")"),2)</f>
        <v>2</v>
      </c>
      <c r="I7" s="6"/>
      <c r="J7" s="8">
        <v>784</v>
      </c>
      <c r="K7" s="9">
        <f ca="1">IFERROR(__xludf.DUMMYFUNCTION("IMPORTRANGE(""https://docs.google.com/spreadsheets/d/1wLz9tPAwGjc0AeSKSvAOBYxJ-etEfVitDcKUpTwA7KU/edit#gid=0"",""P28!B7:B7"")"),6)</f>
        <v>6</v>
      </c>
      <c r="L7" s="6"/>
      <c r="M7" s="8">
        <v>784</v>
      </c>
      <c r="N7" s="9">
        <f ca="1">IFERROR(__xludf.DUMMYFUNCTION("IMPORTRANGE(""https://docs.google.com/spreadsheets/d/15s0ITSheVwLVW5IasF41AuIAR8DWSurSi-xaqdda--Y/edit#gid=0"",""P28!B7:B7"")"),3)</f>
        <v>3</v>
      </c>
      <c r="O7" s="2"/>
      <c r="P7" s="2"/>
    </row>
    <row r="8" spans="1:16" ht="15.75" customHeight="1" x14ac:dyDescent="0.3">
      <c r="A8" s="8">
        <v>792</v>
      </c>
      <c r="B8" s="9">
        <f ca="1">IFERROR(__xludf.DUMMYFUNCTION("IMPORTRANGE(""https://docs.google.com/spreadsheets/d/1UhCjy6CYluadxFFHcAqUn4KohH7t5dfJe-TYK1cArzg/edit#gid=0"",""P28!B8:B8"")"),2)</f>
        <v>2</v>
      </c>
      <c r="C8" s="6"/>
      <c r="D8" s="8">
        <v>792</v>
      </c>
      <c r="E8" s="9">
        <f ca="1">IFERROR(__xludf.DUMMYFUNCTION("IMPORTRANGE(""https://docs.google.com/spreadsheets/d/1fFwzGxbtgBHjB16N1zo3NozHCWJ8c9fGZqXAtkiwgVM/edit#gid=0"",""P28!B8:B8"")"),1)</f>
        <v>1</v>
      </c>
      <c r="F8" s="6"/>
      <c r="G8" s="8">
        <v>792</v>
      </c>
      <c r="H8" s="10">
        <f ca="1">IFERROR(__xludf.DUMMYFUNCTION("IMPORTRANGE(""https://docs.google.com/spreadsheets/d/1cg0R_Hi7ozIWx0EiYxZeKk00G_3OU3PLYzY2uAOtOps/edit#gid=0"",""P28!B8:B8"")"),4)</f>
        <v>4</v>
      </c>
      <c r="I8" s="6"/>
      <c r="J8" s="8">
        <v>792</v>
      </c>
      <c r="K8" s="9">
        <f ca="1">IFERROR(__xludf.DUMMYFUNCTION("IMPORTRANGE(""https://docs.google.com/spreadsheets/d/1wLz9tPAwGjc0AeSKSvAOBYxJ-etEfVitDcKUpTwA7KU/edit#gid=0"",""P28!B8:B8"")"),8)</f>
        <v>8</v>
      </c>
      <c r="L8" s="6"/>
      <c r="M8" s="8">
        <v>792</v>
      </c>
      <c r="N8" s="9">
        <f ca="1">IFERROR(__xludf.DUMMYFUNCTION("IMPORTRANGE(""https://docs.google.com/spreadsheets/d/15s0ITSheVwLVW5IasF41AuIAR8DWSurSi-xaqdda--Y/edit#gid=0"",""P28!B8:B8"")"),1)</f>
        <v>1</v>
      </c>
      <c r="O8" s="2"/>
      <c r="P8" s="2"/>
    </row>
    <row r="9" spans="1:16" ht="15.75" customHeight="1" x14ac:dyDescent="0.3">
      <c r="A9" s="8">
        <v>779</v>
      </c>
      <c r="B9" s="9">
        <f ca="1">IFERROR(__xludf.DUMMYFUNCTION("IMPORTRANGE(""https://docs.google.com/spreadsheets/d/1UhCjy6CYluadxFFHcAqUn4KohH7t5dfJe-TYK1cArzg/edit#gid=0"",""P28!B9:B9"")"),8)</f>
        <v>8</v>
      </c>
      <c r="C9" s="6"/>
      <c r="D9" s="8">
        <v>779</v>
      </c>
      <c r="E9" s="9">
        <f ca="1">IFERROR(__xludf.DUMMYFUNCTION("IMPORTRANGE(""https://docs.google.com/spreadsheets/d/1fFwzGxbtgBHjB16N1zo3NozHCWJ8c9fGZqXAtkiwgVM/edit#gid=0"",""P28!B9:B9"")"),7)</f>
        <v>7</v>
      </c>
      <c r="F9" s="6"/>
      <c r="G9" s="8">
        <v>779</v>
      </c>
      <c r="H9" s="10">
        <f ca="1">IFERROR(__xludf.DUMMYFUNCTION("IMPORTRANGE(""https://docs.google.com/spreadsheets/d/1cg0R_Hi7ozIWx0EiYxZeKk00G_3OU3PLYzY2uAOtOps/edit#gid=0"",""P28!B9:B9"")"),5)</f>
        <v>5</v>
      </c>
      <c r="I9" s="6"/>
      <c r="J9" s="8">
        <v>779</v>
      </c>
      <c r="K9" s="9">
        <f ca="1">IFERROR(__xludf.DUMMYFUNCTION("IMPORTRANGE(""https://docs.google.com/spreadsheets/d/1wLz9tPAwGjc0AeSKSvAOBYxJ-etEfVitDcKUpTwA7KU/edit#gid=0"",""P28!B9:B9"")"),7)</f>
        <v>7</v>
      </c>
      <c r="L9" s="6"/>
      <c r="M9" s="8">
        <v>779</v>
      </c>
      <c r="N9" s="9">
        <f ca="1">IFERROR(__xludf.DUMMYFUNCTION("IMPORTRANGE(""https://docs.google.com/spreadsheets/d/15s0ITSheVwLVW5IasF41AuIAR8DWSurSi-xaqdda--Y/edit#gid=0"",""P28!B9:B9"")"),5)</f>
        <v>5</v>
      </c>
      <c r="O9" s="2"/>
      <c r="P9" s="2"/>
    </row>
    <row r="10" spans="1:16" ht="15.75" customHeight="1" x14ac:dyDescent="0.3">
      <c r="A10" s="8">
        <v>791</v>
      </c>
      <c r="B10" s="9">
        <f ca="1">IFERROR(__xludf.DUMMYFUNCTION("IMPORTRANGE(""https://docs.google.com/spreadsheets/d/1UhCjy6CYluadxFFHcAqUn4KohH7t5dfJe-TYK1cArzg/edit#gid=0"",""P28!B10:B10"")"),4)</f>
        <v>4</v>
      </c>
      <c r="C10" s="6"/>
      <c r="D10" s="8">
        <v>791</v>
      </c>
      <c r="E10" s="9">
        <f ca="1">IFERROR(__xludf.DUMMYFUNCTION("IMPORTRANGE(""https://docs.google.com/spreadsheets/d/1fFwzGxbtgBHjB16N1zo3NozHCWJ8c9fGZqXAtkiwgVM/edit#gid=0"",""P28!B10:B10"")"),4)</f>
        <v>4</v>
      </c>
      <c r="F10" s="6"/>
      <c r="G10" s="8">
        <v>791</v>
      </c>
      <c r="H10" s="9">
        <f ca="1">IFERROR(__xludf.DUMMYFUNCTION("IMPORTRANGE(""https://docs.google.com/spreadsheets/d/1cg0R_Hi7ozIWx0EiYxZeKk00G_3OU3PLYzY2uAOtOps/edit#gid=0"",""P28!B10:B10"")"),1)</f>
        <v>1</v>
      </c>
      <c r="I10" s="6"/>
      <c r="J10" s="8">
        <v>791</v>
      </c>
      <c r="K10" s="9">
        <f ca="1">IFERROR(__xludf.DUMMYFUNCTION("IMPORTRANGE(""https://docs.google.com/spreadsheets/d/1wLz9tPAwGjc0AeSKSvAOBYxJ-etEfVitDcKUpTwA7KU/edit#gid=0"",""P28!B10:B10"")"),4)</f>
        <v>4</v>
      </c>
      <c r="L10" s="6"/>
      <c r="M10" s="8">
        <v>791</v>
      </c>
      <c r="N10" s="9">
        <v>6</v>
      </c>
      <c r="O10" s="2"/>
      <c r="P10" s="2"/>
    </row>
    <row r="11" spans="1:16" ht="15.75" customHeight="1" x14ac:dyDescent="0.3">
      <c r="A11" s="8">
        <v>780</v>
      </c>
      <c r="B11" s="9">
        <f ca="1">IFERROR(__xludf.DUMMYFUNCTION("IMPORTRANGE(""https://docs.google.com/spreadsheets/d/1UhCjy6CYluadxFFHcAqUn4KohH7t5dfJe-TYK1cArzg/edit#gid=0"",""P28!B11:B11"")"),7)</f>
        <v>7</v>
      </c>
      <c r="C11" s="6"/>
      <c r="D11" s="8">
        <v>780</v>
      </c>
      <c r="E11" s="9">
        <f ca="1">IFERROR(__xludf.DUMMYFUNCTION("IMPORTRANGE(""https://docs.google.com/spreadsheets/d/1fFwzGxbtgBHjB16N1zo3NozHCWJ8c9fGZqXAtkiwgVM/edit#gid=0"",""P28!B11:B11"")"),5)</f>
        <v>5</v>
      </c>
      <c r="F11" s="6"/>
      <c r="G11" s="8">
        <v>780</v>
      </c>
      <c r="H11" s="9">
        <f ca="1">IFERROR(__xludf.DUMMYFUNCTION("IMPORTRANGE(""https://docs.google.com/spreadsheets/d/1cg0R_Hi7ozIWx0EiYxZeKk00G_3OU3PLYzY2uAOtOps/edit#gid=0"",""P28!B11:B11"")"),8)</f>
        <v>8</v>
      </c>
      <c r="I11" s="6"/>
      <c r="J11" s="8">
        <v>780</v>
      </c>
      <c r="K11" s="9">
        <f ca="1">IFERROR(__xludf.DUMMYFUNCTION("IMPORTRANGE(""https://docs.google.com/spreadsheets/d/1wLz9tPAwGjc0AeSKSvAOBYxJ-etEfVitDcKUpTwA7KU/edit#gid=0"",""P28!B11:B11"")"),3)</f>
        <v>3</v>
      </c>
      <c r="L11" s="6"/>
      <c r="M11" s="8">
        <v>780</v>
      </c>
      <c r="N11" s="9">
        <f ca="1">IFERROR(__xludf.DUMMYFUNCTION("IMPORTRANGE(""https://docs.google.com/spreadsheets/d/15s0ITSheVwLVW5IasF41AuIAR8DWSurSi-xaqdda--Y/edit#gid=0"",""P28!B11:B11"")"),7)</f>
        <v>7</v>
      </c>
      <c r="O11" s="2"/>
      <c r="P11" s="2"/>
    </row>
    <row r="12" spans="1:16" ht="15.75" customHeight="1" x14ac:dyDescent="0.3">
      <c r="A12" s="8">
        <v>777</v>
      </c>
      <c r="B12" s="9">
        <f ca="1">IFERROR(__xludf.DUMMYFUNCTION("IMPORTRANGE(""https://docs.google.com/spreadsheets/d/1UhCjy6CYluadxFFHcAqUn4KohH7t5dfJe-TYK1cArzg/edit#gid=0"",""P28!B12:B12"")"),3)</f>
        <v>3</v>
      </c>
      <c r="C12" s="6"/>
      <c r="D12" s="8">
        <v>777</v>
      </c>
      <c r="E12" s="9">
        <f ca="1">IFERROR(__xludf.DUMMYFUNCTION("IMPORTRANGE(""https://docs.google.com/spreadsheets/d/1fFwzGxbtgBHjB16N1zo3NozHCWJ8c9fGZqXAtkiwgVM/edit#gid=0"",""P28!B12:B12"")"),6)</f>
        <v>6</v>
      </c>
      <c r="F12" s="6"/>
      <c r="G12" s="8">
        <v>777</v>
      </c>
      <c r="H12" s="9">
        <f ca="1">IFERROR(__xludf.DUMMYFUNCTION("IMPORTRANGE(""https://docs.google.com/spreadsheets/d/1cg0R_Hi7ozIWx0EiYxZeKk00G_3OU3PLYzY2uAOtOps/edit#gid=0"",""P28!B12:B12"")"),7)</f>
        <v>7</v>
      </c>
      <c r="I12" s="6"/>
      <c r="J12" s="8">
        <v>777</v>
      </c>
      <c r="K12" s="9">
        <f ca="1">IFERROR(__xludf.DUMMYFUNCTION("IMPORTRANGE(""https://docs.google.com/spreadsheets/d/1wLz9tPAwGjc0AeSKSvAOBYxJ-etEfVitDcKUpTwA7KU/edit#gid=0"",""P28!B12:B12"")"),1)</f>
        <v>1</v>
      </c>
      <c r="L12" s="6"/>
      <c r="M12" s="8">
        <v>777</v>
      </c>
      <c r="N12" s="9">
        <f ca="1">IFERROR(__xludf.DUMMYFUNCTION("IMPORTRANGE(""https://docs.google.com/spreadsheets/d/15s0ITSheVwLVW5IasF41AuIAR8DWSurSi-xaqdda--Y/edit#gid=0"",""P28!B12:B12"")"),4)</f>
        <v>4</v>
      </c>
      <c r="O12" s="2"/>
      <c r="P12" s="2"/>
    </row>
    <row r="13" spans="1:16" ht="15.75" customHeight="1" x14ac:dyDescent="0.3">
      <c r="A13" s="8">
        <v>14</v>
      </c>
      <c r="B13" s="9">
        <f ca="1">IFERROR(__xludf.DUMMYFUNCTION("IMPORTRANGE(""https://docs.google.com/spreadsheets/d/1UhCjy6CYluadxFFHcAqUn4KohH7t5dfJe-TYK1cArzg/edit#gid=0"",""P28!B13:B13"")"),5)</f>
        <v>5</v>
      </c>
      <c r="C13" s="6"/>
      <c r="D13" s="8">
        <v>14</v>
      </c>
      <c r="E13" s="9">
        <f ca="1">IFERROR(__xludf.DUMMYFUNCTION("IMPORTRANGE(""https://docs.google.com/spreadsheets/d/1fFwzGxbtgBHjB16N1zo3NozHCWJ8c9fGZqXAtkiwgVM/edit#gid=0"",""P28!B13:B13"")"),8)</f>
        <v>8</v>
      </c>
      <c r="F13" s="6"/>
      <c r="G13" s="8">
        <v>14</v>
      </c>
      <c r="H13" s="9">
        <f ca="1">IFERROR(__xludf.DUMMYFUNCTION("IMPORTRANGE(""https://docs.google.com/spreadsheets/d/1cg0R_Hi7ozIWx0EiYxZeKk00G_3OU3PLYzY2uAOtOps/edit#gid=0"",""P28!B13:B13"")"),6)</f>
        <v>6</v>
      </c>
      <c r="I13" s="6"/>
      <c r="J13" s="8">
        <v>14</v>
      </c>
      <c r="K13" s="9">
        <f ca="1">IFERROR(__xludf.DUMMYFUNCTION("IMPORTRANGE(""https://docs.google.com/spreadsheets/d/1wLz9tPAwGjc0AeSKSvAOBYxJ-etEfVitDcKUpTwA7KU/edit#gid=0"",""P28!B13:B13"")"),2)</f>
        <v>2</v>
      </c>
      <c r="L13" s="6"/>
      <c r="M13" s="8">
        <v>14</v>
      </c>
      <c r="N13" s="9">
        <f ca="1">IFERROR(__xludf.DUMMYFUNCTION("IMPORTRANGE(""https://docs.google.com/spreadsheets/d/15s0ITSheVwLVW5IasF41AuIAR8DWSurSi-xaqdda--Y/edit#gid=0"",""P28!B13:B13"")"),8)</f>
        <v>8</v>
      </c>
      <c r="O13" s="2"/>
      <c r="P13" s="2"/>
    </row>
    <row r="14" spans="1:16" ht="18.75" x14ac:dyDescent="0.3">
      <c r="A14" s="23" t="s">
        <v>22</v>
      </c>
      <c r="B14" s="24"/>
      <c r="C14" s="6"/>
      <c r="D14" s="23" t="s">
        <v>22</v>
      </c>
      <c r="E14" s="24"/>
      <c r="F14" s="6"/>
      <c r="G14" s="23" t="s">
        <v>22</v>
      </c>
      <c r="H14" s="24"/>
      <c r="I14" s="6"/>
      <c r="J14" s="23" t="s">
        <v>22</v>
      </c>
      <c r="K14" s="24"/>
      <c r="L14" s="6"/>
      <c r="M14" s="23" t="s">
        <v>22</v>
      </c>
      <c r="N14" s="24"/>
      <c r="O14" s="2"/>
      <c r="P14" s="2"/>
    </row>
    <row r="15" spans="1:16" ht="15.75" customHeight="1" x14ac:dyDescent="0.25">
      <c r="A15" s="13"/>
      <c r="B15" s="13"/>
      <c r="C15" s="2"/>
      <c r="D15" s="13"/>
      <c r="E15" s="13"/>
      <c r="F15" s="2"/>
      <c r="G15" s="13"/>
      <c r="H15" s="13"/>
      <c r="I15" s="2"/>
      <c r="J15" s="13"/>
      <c r="K15" s="13"/>
      <c r="L15" s="2"/>
      <c r="M15" s="13"/>
      <c r="N15" s="13"/>
      <c r="O15" s="2"/>
      <c r="P15" s="2"/>
    </row>
    <row r="16" spans="1:16" ht="15.75" customHeight="1" x14ac:dyDescent="0.3">
      <c r="A16" s="30" t="s">
        <v>12</v>
      </c>
      <c r="B16" s="21"/>
      <c r="C16" s="1"/>
      <c r="D16" s="26" t="s">
        <v>12</v>
      </c>
      <c r="E16" s="21"/>
      <c r="F16" s="1"/>
      <c r="G16" s="26" t="s">
        <v>12</v>
      </c>
      <c r="H16" s="21"/>
      <c r="I16" s="1"/>
      <c r="J16" s="26" t="s">
        <v>12</v>
      </c>
      <c r="K16" s="21"/>
      <c r="L16" s="1"/>
      <c r="M16" s="26" t="s">
        <v>12</v>
      </c>
      <c r="N16" s="21"/>
      <c r="O16" s="2"/>
      <c r="P16" s="2"/>
    </row>
    <row r="17" spans="1:16" ht="15.75" customHeight="1" x14ac:dyDescent="0.25">
      <c r="A17" s="31"/>
      <c r="B17" s="28"/>
      <c r="C17" s="1"/>
      <c r="D17" s="27"/>
      <c r="E17" s="28"/>
      <c r="F17" s="1"/>
      <c r="G17" s="27"/>
      <c r="H17" s="28"/>
      <c r="I17" s="1"/>
      <c r="J17" s="27"/>
      <c r="K17" s="28"/>
      <c r="L17" s="1"/>
      <c r="M17" s="27"/>
      <c r="N17" s="28"/>
      <c r="O17" s="2"/>
      <c r="P17" s="2"/>
    </row>
    <row r="18" spans="1:16" ht="15.75" customHeight="1" x14ac:dyDescent="0.25">
      <c r="A18" s="32"/>
      <c r="B18" s="21"/>
      <c r="C18" s="1"/>
      <c r="D18" s="29"/>
      <c r="E18" s="21"/>
      <c r="F18" s="1"/>
      <c r="G18" s="29"/>
      <c r="H18" s="21"/>
      <c r="I18" s="1"/>
      <c r="J18" s="29"/>
      <c r="K18" s="21"/>
      <c r="L18" s="1"/>
      <c r="M18" s="29"/>
      <c r="N18" s="21"/>
      <c r="O18" s="2"/>
      <c r="P18" s="2"/>
    </row>
  </sheetData>
  <mergeCells count="30">
    <mergeCell ref="M16:N16"/>
    <mergeCell ref="A17:B18"/>
    <mergeCell ref="D17:E18"/>
    <mergeCell ref="G17:H18"/>
    <mergeCell ref="M17:N18"/>
    <mergeCell ref="J16:K16"/>
    <mergeCell ref="J17:K18"/>
    <mergeCell ref="A16:B16"/>
    <mergeCell ref="D16:E16"/>
    <mergeCell ref="G16:H16"/>
    <mergeCell ref="J14:K14"/>
    <mergeCell ref="M14:N14"/>
    <mergeCell ref="A2:B2"/>
    <mergeCell ref="A3:B3"/>
    <mergeCell ref="D3:E3"/>
    <mergeCell ref="G3:H3"/>
    <mergeCell ref="A14:B14"/>
    <mergeCell ref="D14:E14"/>
    <mergeCell ref="G14:H14"/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outlinePr summaryBelow="0" summaryRight="0"/>
  </sheetPr>
  <dimension ref="A1:P11"/>
  <sheetViews>
    <sheetView topLeftCell="E1" workbookViewId="0">
      <selection activeCell="Q1" sqref="Q1:S1048576"/>
    </sheetView>
  </sheetViews>
  <sheetFormatPr defaultColWidth="12.5703125" defaultRowHeight="15.75" customHeight="1" x14ac:dyDescent="0.2"/>
  <cols>
    <col min="1" max="14" width="19.85546875" customWidth="1"/>
  </cols>
  <sheetData>
    <row r="1" spans="1:16" ht="26.25" x14ac:dyDescent="0.4">
      <c r="A1" s="18" t="s">
        <v>23</v>
      </c>
      <c r="B1" s="19"/>
      <c r="C1" s="1"/>
      <c r="D1" s="18" t="s">
        <v>23</v>
      </c>
      <c r="E1" s="19"/>
      <c r="F1" s="1"/>
      <c r="G1" s="18" t="s">
        <v>23</v>
      </c>
      <c r="H1" s="19"/>
      <c r="I1" s="1"/>
      <c r="J1" s="18" t="s">
        <v>23</v>
      </c>
      <c r="K1" s="19"/>
      <c r="L1" s="1"/>
      <c r="M1" s="18" t="s">
        <v>23</v>
      </c>
      <c r="N1" s="19"/>
      <c r="O1" s="2"/>
      <c r="P1" s="2"/>
    </row>
    <row r="2" spans="1:16" ht="15" x14ac:dyDescent="0.25">
      <c r="A2" s="20" t="s">
        <v>24</v>
      </c>
      <c r="B2" s="21"/>
      <c r="C2" s="1"/>
      <c r="D2" s="20" t="s">
        <v>24</v>
      </c>
      <c r="E2" s="21"/>
      <c r="F2" s="1"/>
      <c r="G2" s="20" t="s">
        <v>24</v>
      </c>
      <c r="H2" s="21"/>
      <c r="I2" s="1"/>
      <c r="J2" s="20" t="s">
        <v>24</v>
      </c>
      <c r="K2" s="21"/>
      <c r="L2" s="1"/>
      <c r="M2" s="20" t="s">
        <v>24</v>
      </c>
      <c r="N2" s="21"/>
      <c r="O2" s="2"/>
      <c r="P2" s="2"/>
    </row>
    <row r="3" spans="1:16" ht="21" x14ac:dyDescent="0.35">
      <c r="A3" s="25" t="s">
        <v>2</v>
      </c>
      <c r="B3" s="21"/>
      <c r="C3" s="1"/>
      <c r="D3" s="22" t="s">
        <v>3</v>
      </c>
      <c r="E3" s="21"/>
      <c r="F3" s="1"/>
      <c r="G3" s="22" t="s">
        <v>4</v>
      </c>
      <c r="H3" s="21"/>
      <c r="I3" s="1"/>
      <c r="J3" s="22" t="s">
        <v>5</v>
      </c>
      <c r="K3" s="21"/>
      <c r="L3" s="1"/>
      <c r="M3" s="22" t="s">
        <v>6</v>
      </c>
      <c r="N3" s="21"/>
      <c r="O3" s="2"/>
      <c r="P3" s="2"/>
    </row>
    <row r="4" spans="1:16" ht="15.75" customHeight="1" x14ac:dyDescent="0.25">
      <c r="A4" s="3"/>
      <c r="B4" s="3"/>
      <c r="C4" s="2"/>
      <c r="D4" s="3"/>
      <c r="E4" s="3"/>
      <c r="F4" s="2"/>
      <c r="G4" s="3"/>
      <c r="H4" s="3"/>
      <c r="I4" s="2"/>
      <c r="J4" s="3"/>
      <c r="K4" s="3"/>
      <c r="L4" s="2"/>
      <c r="M4" s="3"/>
      <c r="N4" s="3"/>
      <c r="O4" s="2"/>
      <c r="P4" s="2"/>
    </row>
    <row r="5" spans="1:16" ht="18" x14ac:dyDescent="0.25">
      <c r="A5" s="4" t="s">
        <v>7</v>
      </c>
      <c r="B5" s="5" t="s">
        <v>25</v>
      </c>
      <c r="C5" s="6"/>
      <c r="D5" s="5" t="s">
        <v>7</v>
      </c>
      <c r="E5" s="5" t="s">
        <v>25</v>
      </c>
      <c r="F5" s="6"/>
      <c r="G5" s="5" t="s">
        <v>7</v>
      </c>
      <c r="H5" s="5" t="s">
        <v>25</v>
      </c>
      <c r="I5" s="6"/>
      <c r="J5" s="5" t="s">
        <v>7</v>
      </c>
      <c r="K5" s="5" t="s">
        <v>25</v>
      </c>
      <c r="L5" s="6"/>
      <c r="M5" s="5" t="s">
        <v>7</v>
      </c>
      <c r="N5" s="5" t="s">
        <v>25</v>
      </c>
      <c r="O5" s="2"/>
      <c r="P5" s="2"/>
    </row>
    <row r="6" spans="1:16" ht="15.75" customHeight="1" x14ac:dyDescent="0.3">
      <c r="A6" s="14">
        <v>1347</v>
      </c>
      <c r="B6" s="9">
        <f ca="1">IFERROR(__xludf.DUMMYFUNCTION("IMPORTRANGE(""https://docs.google.com/spreadsheets/d/1UhCjy6CYluadxFFHcAqUn4KohH7t5dfJe-TYK1cArzg/edit#gid=0"",""P33!B6:B6"")"),1)</f>
        <v>1</v>
      </c>
      <c r="C6" s="6"/>
      <c r="D6" s="14">
        <v>1347</v>
      </c>
      <c r="E6" s="9">
        <f ca="1">IFERROR(__xludf.DUMMYFUNCTION("IMPORTRANGE(""https://docs.google.com/spreadsheets/d/1fFwzGxbtgBHjB16N1zo3NozHCWJ8c9fGZqXAtkiwgVM/edit#gid=0"",""P33!B6:B6"")"),1)</f>
        <v>1</v>
      </c>
      <c r="F6" s="6"/>
      <c r="G6" s="14">
        <v>1347</v>
      </c>
      <c r="H6" s="10">
        <f ca="1">IFERROR(__xludf.DUMMYFUNCTION("IMPORTRANGE(""https://docs.google.com/spreadsheets/d/1cg0R_Hi7ozIWx0EiYxZeKk00G_3OU3PLYzY2uAOtOps/edit#gid=0"",""P33!B6:B6"")"),1)</f>
        <v>1</v>
      </c>
      <c r="I6" s="6"/>
      <c r="J6" s="14">
        <v>1347</v>
      </c>
      <c r="K6" s="10">
        <f ca="1">IFERROR(__xludf.DUMMYFUNCTION("IMPORTRANGE(""https://docs.google.com/spreadsheets/d/1wLz9tPAwGjc0AeSKSvAOBYxJ-etEfVitDcKUpTwA7KU/edit#gid=0"",""P33!B6:B6"")"),1)</f>
        <v>1</v>
      </c>
      <c r="L6" s="6"/>
      <c r="M6" s="14">
        <v>1347</v>
      </c>
      <c r="N6" s="9">
        <f ca="1">IFERROR(__xludf.DUMMYFUNCTION("IMPORTRANGE(""https://docs.google.com/spreadsheets/d/15s0ITSheVwLVW5IasF41AuIAR8DWSurSi-xaqdda--Y/edit#gid=0"",""P33!B6:B6"")"),1)</f>
        <v>1</v>
      </c>
      <c r="O6" s="2"/>
      <c r="P6" s="2"/>
    </row>
    <row r="7" spans="1:16" ht="15.75" customHeight="1" x14ac:dyDescent="0.3">
      <c r="A7" s="23" t="s">
        <v>26</v>
      </c>
      <c r="B7" s="24"/>
      <c r="C7" s="6"/>
      <c r="D7" s="23" t="s">
        <v>26</v>
      </c>
      <c r="E7" s="24"/>
      <c r="F7" s="6"/>
      <c r="G7" s="23" t="s">
        <v>26</v>
      </c>
      <c r="H7" s="24"/>
      <c r="I7" s="6"/>
      <c r="J7" s="23" t="s">
        <v>26</v>
      </c>
      <c r="K7" s="24"/>
      <c r="L7" s="6"/>
      <c r="M7" s="23" t="s">
        <v>26</v>
      </c>
      <c r="N7" s="24"/>
      <c r="O7" s="2"/>
      <c r="P7" s="2"/>
    </row>
    <row r="8" spans="1:16" ht="15.75" customHeight="1" x14ac:dyDescent="0.25">
      <c r="A8" s="13"/>
      <c r="B8" s="13"/>
      <c r="C8" s="2"/>
      <c r="D8" s="13"/>
      <c r="E8" s="13"/>
      <c r="F8" s="2"/>
      <c r="G8" s="13"/>
      <c r="H8" s="13"/>
      <c r="I8" s="2"/>
      <c r="J8" s="13"/>
      <c r="K8" s="13"/>
      <c r="L8" s="2"/>
      <c r="M8" s="13"/>
      <c r="N8" s="13"/>
      <c r="O8" s="2"/>
      <c r="P8" s="2"/>
    </row>
    <row r="9" spans="1:16" ht="15.75" customHeight="1" x14ac:dyDescent="0.3">
      <c r="A9" s="30" t="s">
        <v>12</v>
      </c>
      <c r="B9" s="21"/>
      <c r="C9" s="1"/>
      <c r="D9" s="26" t="s">
        <v>12</v>
      </c>
      <c r="E9" s="21"/>
      <c r="F9" s="1"/>
      <c r="G9" s="26" t="s">
        <v>12</v>
      </c>
      <c r="H9" s="21"/>
      <c r="I9" s="1"/>
      <c r="J9" s="26" t="s">
        <v>12</v>
      </c>
      <c r="K9" s="21"/>
      <c r="L9" s="1"/>
      <c r="M9" s="26" t="s">
        <v>12</v>
      </c>
      <c r="N9" s="21"/>
      <c r="O9" s="2"/>
      <c r="P9" s="2"/>
    </row>
    <row r="10" spans="1:16" ht="15.75" customHeight="1" x14ac:dyDescent="0.25">
      <c r="A10" s="31"/>
      <c r="B10" s="28"/>
      <c r="C10" s="1"/>
      <c r="D10" s="27"/>
      <c r="E10" s="28"/>
      <c r="F10" s="1"/>
      <c r="G10" s="27"/>
      <c r="H10" s="28"/>
      <c r="I10" s="1"/>
      <c r="J10" s="27"/>
      <c r="K10" s="28"/>
      <c r="L10" s="1"/>
      <c r="M10" s="27"/>
      <c r="N10" s="28"/>
      <c r="O10" s="2"/>
      <c r="P10" s="2"/>
    </row>
    <row r="11" spans="1:16" ht="15.75" customHeight="1" x14ac:dyDescent="0.25">
      <c r="A11" s="32"/>
      <c r="B11" s="21"/>
      <c r="C11" s="1"/>
      <c r="D11" s="29"/>
      <c r="E11" s="21"/>
      <c r="F11" s="1"/>
      <c r="G11" s="29"/>
      <c r="H11" s="21"/>
      <c r="I11" s="1"/>
      <c r="J11" s="29"/>
      <c r="K11" s="21"/>
      <c r="L11" s="1"/>
      <c r="M11" s="29"/>
      <c r="N11" s="21"/>
      <c r="O11" s="2"/>
      <c r="P11" s="2"/>
    </row>
  </sheetData>
  <mergeCells count="30"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outlinePr summaryBelow="0" summaryRight="0"/>
  </sheetPr>
  <dimension ref="A1:O11"/>
  <sheetViews>
    <sheetView topLeftCell="G1" workbookViewId="0">
      <selection activeCell="P1" sqref="P1:T1048576"/>
    </sheetView>
  </sheetViews>
  <sheetFormatPr defaultColWidth="12.5703125" defaultRowHeight="15.75" customHeight="1" x14ac:dyDescent="0.2"/>
  <cols>
    <col min="1" max="14" width="24.42578125" customWidth="1"/>
  </cols>
  <sheetData>
    <row r="1" spans="1:15" ht="26.25" x14ac:dyDescent="0.4">
      <c r="A1" s="18" t="s">
        <v>27</v>
      </c>
      <c r="B1" s="19"/>
      <c r="C1" s="1"/>
      <c r="D1" s="18" t="s">
        <v>27</v>
      </c>
      <c r="E1" s="19"/>
      <c r="F1" s="1"/>
      <c r="G1" s="18" t="s">
        <v>27</v>
      </c>
      <c r="H1" s="19"/>
      <c r="I1" s="1"/>
      <c r="J1" s="18" t="s">
        <v>27</v>
      </c>
      <c r="K1" s="19"/>
      <c r="L1" s="1"/>
      <c r="M1" s="18" t="s">
        <v>27</v>
      </c>
      <c r="N1" s="19"/>
      <c r="O1" s="2"/>
    </row>
    <row r="2" spans="1:15" ht="15" x14ac:dyDescent="0.25">
      <c r="A2" s="20" t="s">
        <v>28</v>
      </c>
      <c r="B2" s="21"/>
      <c r="C2" s="1"/>
      <c r="D2" s="20" t="s">
        <v>28</v>
      </c>
      <c r="E2" s="21"/>
      <c r="F2" s="1"/>
      <c r="G2" s="20" t="s">
        <v>28</v>
      </c>
      <c r="H2" s="21"/>
      <c r="I2" s="1"/>
      <c r="J2" s="20" t="s">
        <v>28</v>
      </c>
      <c r="K2" s="21"/>
      <c r="L2" s="1"/>
      <c r="M2" s="20" t="s">
        <v>28</v>
      </c>
      <c r="N2" s="21"/>
      <c r="O2" s="2"/>
    </row>
    <row r="3" spans="1:15" ht="21" x14ac:dyDescent="0.35">
      <c r="A3" s="25" t="s">
        <v>2</v>
      </c>
      <c r="B3" s="21"/>
      <c r="C3" s="1"/>
      <c r="D3" s="22" t="s">
        <v>3</v>
      </c>
      <c r="E3" s="21"/>
      <c r="F3" s="1"/>
      <c r="G3" s="22" t="s">
        <v>4</v>
      </c>
      <c r="H3" s="21"/>
      <c r="I3" s="1"/>
      <c r="J3" s="22" t="s">
        <v>5</v>
      </c>
      <c r="K3" s="21"/>
      <c r="L3" s="1"/>
      <c r="M3" s="22" t="s">
        <v>6</v>
      </c>
      <c r="N3" s="21"/>
      <c r="O3" s="2"/>
    </row>
    <row r="4" spans="1:15" ht="15.75" customHeight="1" x14ac:dyDescent="0.25">
      <c r="A4" s="3"/>
      <c r="B4" s="3"/>
      <c r="C4" s="2"/>
      <c r="D4" s="3"/>
      <c r="E4" s="3"/>
      <c r="F4" s="2"/>
      <c r="G4" s="3"/>
      <c r="H4" s="3"/>
      <c r="I4" s="2"/>
      <c r="J4" s="3"/>
      <c r="K4" s="3"/>
      <c r="L4" s="2"/>
      <c r="M4" s="3"/>
      <c r="N4" s="3"/>
      <c r="O4" s="2"/>
    </row>
    <row r="5" spans="1:15" ht="15.75" customHeight="1" x14ac:dyDescent="0.25">
      <c r="A5" s="4" t="s">
        <v>7</v>
      </c>
      <c r="B5" s="5" t="s">
        <v>29</v>
      </c>
      <c r="C5" s="6"/>
      <c r="D5" s="5" t="s">
        <v>7</v>
      </c>
      <c r="E5" s="5" t="s">
        <v>13</v>
      </c>
      <c r="F5" s="6"/>
      <c r="G5" s="5" t="s">
        <v>7</v>
      </c>
      <c r="H5" s="5" t="s">
        <v>13</v>
      </c>
      <c r="I5" s="6"/>
      <c r="J5" s="5" t="s">
        <v>7</v>
      </c>
      <c r="K5" s="5" t="s">
        <v>13</v>
      </c>
      <c r="L5" s="6"/>
      <c r="M5" s="5" t="s">
        <v>7</v>
      </c>
      <c r="N5" s="5" t="s">
        <v>13</v>
      </c>
      <c r="O5" s="2"/>
    </row>
    <row r="6" spans="1:15" ht="15.75" customHeight="1" x14ac:dyDescent="0.3">
      <c r="A6" s="14">
        <v>1396</v>
      </c>
      <c r="B6" s="9" t="str">
        <f ca="1">IFERROR(__xludf.DUMMYFUNCTION("IMPORTRANGE(""https://docs.google.com/spreadsheets/d/1UhCjy6CYluadxFFHcAqUn4KohH7t5dfJe-TYK1cArzg/edit#gid=0"",""P42!B6:B6"")"),"")</f>
        <v/>
      </c>
      <c r="C6" s="6"/>
      <c r="D6" s="14">
        <v>1396</v>
      </c>
      <c r="E6" s="9">
        <f ca="1">IFERROR(__xludf.DUMMYFUNCTION("IMPORTRANGE(""https://docs.google.com/spreadsheets/d/1fFwzGxbtgBHjB16N1zo3NozHCWJ8c9fGZqXAtkiwgVM/edit#gid=0"",""P42!B6:B6"")"),1)</f>
        <v>1</v>
      </c>
      <c r="F6" s="6"/>
      <c r="G6" s="14">
        <v>1396</v>
      </c>
      <c r="H6" s="10">
        <f ca="1">IFERROR(__xludf.DUMMYFUNCTION("IMPORTRANGE(""https://docs.google.com/spreadsheets/d/1cg0R_Hi7ozIWx0EiYxZeKk00G_3OU3PLYzY2uAOtOps/edit#gid=0"",""P42!B6:B6"")"),1)</f>
        <v>1</v>
      </c>
      <c r="I6" s="6"/>
      <c r="J6" s="14">
        <v>1396</v>
      </c>
      <c r="K6" s="10">
        <f ca="1">IFERROR(__xludf.DUMMYFUNCTION("IMPORTRANGE(""https://docs.google.com/spreadsheets/d/1wLz9tPAwGjc0AeSKSvAOBYxJ-etEfVitDcKUpTwA7KU/edit#gid=0"",""P42!B6:B6"")"),1)</f>
        <v>1</v>
      </c>
      <c r="L6" s="6"/>
      <c r="M6" s="14">
        <v>1396</v>
      </c>
      <c r="N6" s="9">
        <f ca="1">IFERROR(__xludf.DUMMYFUNCTION("IMPORTRANGE(""https://docs.google.com/spreadsheets/d/15s0ITSheVwLVW5IasF41AuIAR8DWSurSi-xaqdda--Y/edit#gid=0"",""P42!B6:B6"")"),1)</f>
        <v>1</v>
      </c>
      <c r="O6" s="2"/>
    </row>
    <row r="7" spans="1:15" ht="15.75" customHeight="1" x14ac:dyDescent="0.3">
      <c r="A7" s="23" t="s">
        <v>26</v>
      </c>
      <c r="B7" s="24"/>
      <c r="C7" s="6"/>
      <c r="D7" s="23" t="s">
        <v>26</v>
      </c>
      <c r="E7" s="24"/>
      <c r="F7" s="6"/>
      <c r="G7" s="23" t="s">
        <v>26</v>
      </c>
      <c r="H7" s="24"/>
      <c r="I7" s="6"/>
      <c r="J7" s="23" t="s">
        <v>26</v>
      </c>
      <c r="K7" s="24"/>
      <c r="L7" s="6"/>
      <c r="M7" s="23" t="s">
        <v>26</v>
      </c>
      <c r="N7" s="24"/>
      <c r="O7" s="2"/>
    </row>
    <row r="8" spans="1:15" ht="15.75" customHeight="1" x14ac:dyDescent="0.25">
      <c r="A8" s="13"/>
      <c r="B8" s="13"/>
      <c r="C8" s="2"/>
      <c r="D8" s="13"/>
      <c r="E8" s="13"/>
      <c r="F8" s="2"/>
      <c r="G8" s="13"/>
      <c r="H8" s="13"/>
      <c r="I8" s="2"/>
      <c r="J8" s="13"/>
      <c r="K8" s="13"/>
      <c r="L8" s="2"/>
      <c r="M8" s="13"/>
      <c r="N8" s="13"/>
      <c r="O8" s="2"/>
    </row>
    <row r="9" spans="1:15" ht="15.75" customHeight="1" x14ac:dyDescent="0.3">
      <c r="A9" s="30" t="s">
        <v>12</v>
      </c>
      <c r="B9" s="21"/>
      <c r="C9" s="1"/>
      <c r="D9" s="26" t="s">
        <v>12</v>
      </c>
      <c r="E9" s="21"/>
      <c r="F9" s="1"/>
      <c r="G9" s="26" t="s">
        <v>12</v>
      </c>
      <c r="H9" s="21"/>
      <c r="I9" s="1"/>
      <c r="J9" s="26" t="s">
        <v>12</v>
      </c>
      <c r="K9" s="21"/>
      <c r="L9" s="1"/>
      <c r="M9" s="26" t="s">
        <v>12</v>
      </c>
      <c r="N9" s="21"/>
      <c r="O9" s="2"/>
    </row>
    <row r="10" spans="1:15" ht="15.75" customHeight="1" x14ac:dyDescent="0.25">
      <c r="A10" s="31"/>
      <c r="B10" s="28"/>
      <c r="C10" s="1"/>
      <c r="D10" s="27"/>
      <c r="E10" s="28"/>
      <c r="F10" s="1"/>
      <c r="G10" s="27"/>
      <c r="H10" s="28"/>
      <c r="I10" s="1"/>
      <c r="J10" s="27"/>
      <c r="K10" s="28"/>
      <c r="L10" s="1"/>
      <c r="M10" s="27"/>
      <c r="N10" s="28"/>
      <c r="O10" s="2"/>
    </row>
    <row r="11" spans="1:15" ht="15.75" customHeight="1" x14ac:dyDescent="0.25">
      <c r="A11" s="32"/>
      <c r="B11" s="21"/>
      <c r="C11" s="1"/>
      <c r="D11" s="29"/>
      <c r="E11" s="21"/>
      <c r="F11" s="1"/>
      <c r="G11" s="29"/>
      <c r="H11" s="21"/>
      <c r="I11" s="1"/>
      <c r="J11" s="29"/>
      <c r="K11" s="21"/>
      <c r="L11" s="1"/>
      <c r="M11" s="29"/>
      <c r="N11" s="21"/>
      <c r="O11" s="2"/>
    </row>
  </sheetData>
  <mergeCells count="30"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outlinePr summaryBelow="0" summaryRight="0"/>
  </sheetPr>
  <dimension ref="A1:P17"/>
  <sheetViews>
    <sheetView topLeftCell="E1" workbookViewId="0">
      <selection activeCell="H27" sqref="H27"/>
    </sheetView>
  </sheetViews>
  <sheetFormatPr defaultColWidth="12.5703125" defaultRowHeight="15.75" customHeight="1" x14ac:dyDescent="0.2"/>
  <cols>
    <col min="1" max="14" width="16.7109375" customWidth="1"/>
  </cols>
  <sheetData>
    <row r="1" spans="1:16" ht="26.25" x14ac:dyDescent="0.4">
      <c r="A1" s="18" t="s">
        <v>30</v>
      </c>
      <c r="B1" s="19"/>
      <c r="C1" s="1"/>
      <c r="D1" s="18" t="s">
        <v>30</v>
      </c>
      <c r="E1" s="19"/>
      <c r="F1" s="1"/>
      <c r="G1" s="18" t="s">
        <v>30</v>
      </c>
      <c r="H1" s="19"/>
      <c r="I1" s="1"/>
      <c r="J1" s="18" t="s">
        <v>30</v>
      </c>
      <c r="K1" s="19"/>
      <c r="L1" s="1"/>
      <c r="M1" s="18" t="s">
        <v>30</v>
      </c>
      <c r="N1" s="19"/>
      <c r="O1" s="2"/>
      <c r="P1" s="2"/>
    </row>
    <row r="2" spans="1:16" ht="34.5" customHeight="1" x14ac:dyDescent="0.25">
      <c r="A2" s="20" t="s">
        <v>31</v>
      </c>
      <c r="B2" s="21"/>
      <c r="C2" s="1"/>
      <c r="D2" s="20" t="s">
        <v>31</v>
      </c>
      <c r="E2" s="21"/>
      <c r="F2" s="1"/>
      <c r="G2" s="20" t="s">
        <v>31</v>
      </c>
      <c r="H2" s="21"/>
      <c r="I2" s="1"/>
      <c r="J2" s="20" t="s">
        <v>31</v>
      </c>
      <c r="K2" s="21"/>
      <c r="L2" s="1"/>
      <c r="M2" s="20" t="s">
        <v>31</v>
      </c>
      <c r="N2" s="21"/>
      <c r="O2" s="2"/>
      <c r="P2" s="2"/>
    </row>
    <row r="3" spans="1:16" ht="21" x14ac:dyDescent="0.35">
      <c r="A3" s="25" t="s">
        <v>2</v>
      </c>
      <c r="B3" s="21"/>
      <c r="C3" s="1"/>
      <c r="D3" s="22" t="s">
        <v>3</v>
      </c>
      <c r="E3" s="21"/>
      <c r="F3" s="1"/>
      <c r="G3" s="22" t="s">
        <v>4</v>
      </c>
      <c r="H3" s="21"/>
      <c r="I3" s="1"/>
      <c r="J3" s="22" t="s">
        <v>5</v>
      </c>
      <c r="K3" s="21"/>
      <c r="L3" s="1"/>
      <c r="M3" s="22" t="s">
        <v>6</v>
      </c>
      <c r="N3" s="21"/>
      <c r="O3" s="2"/>
      <c r="P3" s="2"/>
    </row>
    <row r="4" spans="1:16" ht="15.75" customHeight="1" x14ac:dyDescent="0.25">
      <c r="A4" s="3"/>
      <c r="B4" s="3"/>
      <c r="C4" s="2"/>
      <c r="D4" s="3"/>
      <c r="E4" s="3"/>
      <c r="F4" s="2"/>
      <c r="G4" s="3"/>
      <c r="H4" s="3"/>
      <c r="I4" s="2"/>
      <c r="J4" s="3"/>
      <c r="K4" s="3"/>
      <c r="L4" s="2"/>
      <c r="M4" s="3"/>
      <c r="N4" s="3"/>
      <c r="O4" s="2"/>
      <c r="P4" s="2"/>
    </row>
    <row r="5" spans="1:16" ht="18" x14ac:dyDescent="0.25">
      <c r="A5" s="4" t="s">
        <v>7</v>
      </c>
      <c r="B5" s="5" t="s">
        <v>25</v>
      </c>
      <c r="C5" s="6"/>
      <c r="D5" s="5" t="s">
        <v>7</v>
      </c>
      <c r="E5" s="5" t="s">
        <v>25</v>
      </c>
      <c r="F5" s="6"/>
      <c r="G5" s="5" t="s">
        <v>7</v>
      </c>
      <c r="H5" s="5" t="s">
        <v>25</v>
      </c>
      <c r="I5" s="6"/>
      <c r="J5" s="5" t="s">
        <v>7</v>
      </c>
      <c r="K5" s="5" t="s">
        <v>25</v>
      </c>
      <c r="L5" s="6"/>
      <c r="M5" s="5" t="s">
        <v>7</v>
      </c>
      <c r="N5" s="5" t="s">
        <v>25</v>
      </c>
      <c r="O5" s="2"/>
      <c r="P5" s="2"/>
    </row>
    <row r="6" spans="1:16" ht="15.75" customHeight="1" x14ac:dyDescent="0.3">
      <c r="A6" s="8">
        <v>536</v>
      </c>
      <c r="B6" s="9">
        <f ca="1">IFERROR(__xludf.DUMMYFUNCTION("IMPORTRANGE(""https://docs.google.com/spreadsheets/d/1UhCjy6CYluadxFFHcAqUn4KohH7t5dfJe-TYK1cArzg/edit#gid=0"",""P46!B6:B6"")"),7)</f>
        <v>7</v>
      </c>
      <c r="C6" s="6"/>
      <c r="D6" s="8">
        <v>536</v>
      </c>
      <c r="E6" s="9">
        <f ca="1">IFERROR(__xludf.DUMMYFUNCTION("IMPORTRANGE(""https://docs.google.com/spreadsheets/d/1fFwzGxbtgBHjB16N1zo3NozHCWJ8c9fGZqXAtkiwgVM/edit#gid=0"",""P46!B6:B6"")"),4)</f>
        <v>4</v>
      </c>
      <c r="F6" s="6"/>
      <c r="G6" s="8">
        <v>536</v>
      </c>
      <c r="H6" s="10">
        <f ca="1">IFERROR(__xludf.DUMMYFUNCTION("IMPORTRANGE(""https://docs.google.com/spreadsheets/d/1cg0R_Hi7ozIWx0EiYxZeKk00G_3OU3PLYzY2uAOtOps/edit#gid=0"",""P46!B6:B6"")"),7)</f>
        <v>7</v>
      </c>
      <c r="I6" s="6"/>
      <c r="J6" s="8">
        <v>536</v>
      </c>
      <c r="K6" s="10">
        <f ca="1">IFERROR(__xludf.DUMMYFUNCTION("IMPORTRANGE(""https://docs.google.com/spreadsheets/d/1wLz9tPAwGjc0AeSKSvAOBYxJ-etEfVitDcKUpTwA7KU/edit#gid=0"",""P46!B6:B6"")"),7)</f>
        <v>7</v>
      </c>
      <c r="L6" s="6"/>
      <c r="M6" s="8">
        <v>536</v>
      </c>
      <c r="N6" s="9">
        <f ca="1">IFERROR(__xludf.DUMMYFUNCTION("IMPORTRANGE(""https://docs.google.com/spreadsheets/d/15s0ITSheVwLVW5IasF41AuIAR8DWSurSi-xaqdda--Y/edit#gid=0"",""P46!B6:B6"")"),7)</f>
        <v>7</v>
      </c>
      <c r="O6" s="2"/>
      <c r="P6" s="2"/>
    </row>
    <row r="7" spans="1:16" ht="15.75" customHeight="1" x14ac:dyDescent="0.3">
      <c r="A7" s="8">
        <v>66</v>
      </c>
      <c r="B7" s="9">
        <f ca="1">IFERROR(__xludf.DUMMYFUNCTION("IMPORTRANGE(""https://docs.google.com/spreadsheets/d/1UhCjy6CYluadxFFHcAqUn4KohH7t5dfJe-TYK1cArzg/edit#gid=0"",""P46!B7:B7"")"),1)</f>
        <v>1</v>
      </c>
      <c r="C7" s="6"/>
      <c r="D7" s="8">
        <v>66</v>
      </c>
      <c r="E7" s="9">
        <f ca="1">IFERROR(__xludf.DUMMYFUNCTION("IMPORTRANGE(""https://docs.google.com/spreadsheets/d/1fFwzGxbtgBHjB16N1zo3NozHCWJ8c9fGZqXAtkiwgVM/edit#gid=0"",""P46!B7:B7"")"),1)</f>
        <v>1</v>
      </c>
      <c r="F7" s="6"/>
      <c r="G7" s="8">
        <v>66</v>
      </c>
      <c r="H7" s="10">
        <f ca="1">IFERROR(__xludf.DUMMYFUNCTION("IMPORTRANGE(""https://docs.google.com/spreadsheets/d/1cg0R_Hi7ozIWx0EiYxZeKk00G_3OU3PLYzY2uAOtOps/edit#gid=0"",""P46!B7:B7"")"),1)</f>
        <v>1</v>
      </c>
      <c r="I7" s="6"/>
      <c r="J7" s="8">
        <v>66</v>
      </c>
      <c r="K7" s="9">
        <f ca="1">IFERROR(__xludf.DUMMYFUNCTION("IMPORTRANGE(""https://docs.google.com/spreadsheets/d/1wLz9tPAwGjc0AeSKSvAOBYxJ-etEfVitDcKUpTwA7KU/edit#gid=0"",""P46!B7:B7"")"),5)</f>
        <v>5</v>
      </c>
      <c r="L7" s="6"/>
      <c r="M7" s="8">
        <v>66</v>
      </c>
      <c r="N7" s="9">
        <f ca="1">IFERROR(__xludf.DUMMYFUNCTION("IMPORTRANGE(""https://docs.google.com/spreadsheets/d/15s0ITSheVwLVW5IasF41AuIAR8DWSurSi-xaqdda--Y/edit#gid=0"",""P46!B7:B7"")"),1)</f>
        <v>1</v>
      </c>
      <c r="O7" s="2"/>
      <c r="P7" s="2"/>
    </row>
    <row r="8" spans="1:16" ht="15.75" customHeight="1" x14ac:dyDescent="0.3">
      <c r="A8" s="8">
        <v>532</v>
      </c>
      <c r="B8" s="9">
        <f ca="1">IFERROR(__xludf.DUMMYFUNCTION("IMPORTRANGE(""https://docs.google.com/spreadsheets/d/1UhCjy6CYluadxFFHcAqUn4KohH7t5dfJe-TYK1cArzg/edit#gid=0"",""P46!B8:B8"")"),3)</f>
        <v>3</v>
      </c>
      <c r="C8" s="6"/>
      <c r="D8" s="8">
        <v>532</v>
      </c>
      <c r="E8" s="9">
        <f ca="1">IFERROR(__xludf.DUMMYFUNCTION("IMPORTRANGE(""https://docs.google.com/spreadsheets/d/1fFwzGxbtgBHjB16N1zo3NozHCWJ8c9fGZqXAtkiwgVM/edit#gid=0"",""P46!B8:B8"")"),2)</f>
        <v>2</v>
      </c>
      <c r="F8" s="6"/>
      <c r="G8" s="8">
        <v>532</v>
      </c>
      <c r="H8" s="10">
        <f ca="1">IFERROR(__xludf.DUMMYFUNCTION("IMPORTRANGE(""https://docs.google.com/spreadsheets/d/1cg0R_Hi7ozIWx0EiYxZeKk00G_3OU3PLYzY2uAOtOps/edit#gid=0"",""P46!B8:B8"")"),2)</f>
        <v>2</v>
      </c>
      <c r="I8" s="6"/>
      <c r="J8" s="8">
        <v>532</v>
      </c>
      <c r="K8" s="9">
        <f ca="1">IFERROR(__xludf.DUMMYFUNCTION("IMPORTRANGE(""https://docs.google.com/spreadsheets/d/1wLz9tPAwGjc0AeSKSvAOBYxJ-etEfVitDcKUpTwA7KU/edit#gid=0"",""P46!B8:B8"")"),1)</f>
        <v>1</v>
      </c>
      <c r="L8" s="6"/>
      <c r="M8" s="8">
        <v>532</v>
      </c>
      <c r="N8" s="9">
        <f ca="1">IFERROR(__xludf.DUMMYFUNCTION("IMPORTRANGE(""https://docs.google.com/spreadsheets/d/15s0ITSheVwLVW5IasF41AuIAR8DWSurSi-xaqdda--Y/edit#gid=0"",""P46!B8:B8"")"),2)</f>
        <v>2</v>
      </c>
      <c r="O8" s="2"/>
      <c r="P8" s="2"/>
    </row>
    <row r="9" spans="1:16" ht="15.75" customHeight="1" x14ac:dyDescent="0.3">
      <c r="A9" s="8">
        <v>534</v>
      </c>
      <c r="B9" s="9">
        <f ca="1">IFERROR(__xludf.DUMMYFUNCTION("IMPORTRANGE(""https://docs.google.com/spreadsheets/d/1UhCjy6CYluadxFFHcAqUn4KohH7t5dfJe-TYK1cArzg/edit#gid=0"",""P46!B9:B9"")"),5)</f>
        <v>5</v>
      </c>
      <c r="C9" s="6"/>
      <c r="D9" s="8">
        <v>534</v>
      </c>
      <c r="E9" s="9">
        <f ca="1">IFERROR(__xludf.DUMMYFUNCTION("IMPORTRANGE(""https://docs.google.com/spreadsheets/d/1fFwzGxbtgBHjB16N1zo3NozHCWJ8c9fGZqXAtkiwgVM/edit#gid=0"",""P46!B9:B9"")"),5)</f>
        <v>5</v>
      </c>
      <c r="F9" s="6"/>
      <c r="G9" s="8">
        <v>534</v>
      </c>
      <c r="H9" s="10">
        <f ca="1">IFERROR(__xludf.DUMMYFUNCTION("IMPORTRANGE(""https://docs.google.com/spreadsheets/d/1cg0R_Hi7ozIWx0EiYxZeKk00G_3OU3PLYzY2uAOtOps/edit#gid=0"",""P46!B9:B9"")"),6)</f>
        <v>6</v>
      </c>
      <c r="I9" s="6"/>
      <c r="J9" s="8">
        <v>534</v>
      </c>
      <c r="K9" s="9">
        <f ca="1">IFERROR(__xludf.DUMMYFUNCTION("IMPORTRANGE(""https://docs.google.com/spreadsheets/d/1wLz9tPAwGjc0AeSKSvAOBYxJ-etEfVitDcKUpTwA7KU/edit#gid=0"",""P46!B9:B9"")"),3)</f>
        <v>3</v>
      </c>
      <c r="L9" s="6"/>
      <c r="M9" s="8">
        <v>534</v>
      </c>
      <c r="N9" s="9">
        <f ca="1">IFERROR(__xludf.DUMMYFUNCTION("IMPORTRANGE(""https://docs.google.com/spreadsheets/d/15s0ITSheVwLVW5IasF41AuIAR8DWSurSi-xaqdda--Y/edit#gid=0"",""P46!B9:B9"")"),3)</f>
        <v>3</v>
      </c>
      <c r="O9" s="2"/>
      <c r="P9" s="2"/>
    </row>
    <row r="10" spans="1:16" ht="15.75" customHeight="1" x14ac:dyDescent="0.3">
      <c r="A10" s="8">
        <v>1425</v>
      </c>
      <c r="B10" s="9">
        <f ca="1">IFERROR(__xludf.DUMMYFUNCTION("IMPORTRANGE(""https://docs.google.com/spreadsheets/d/1UhCjy6CYluadxFFHcAqUn4KohH7t5dfJe-TYK1cArzg/edit#gid=0"",""P46!B10:B10"")"),6)</f>
        <v>6</v>
      </c>
      <c r="C10" s="6"/>
      <c r="D10" s="8">
        <v>1425</v>
      </c>
      <c r="E10" s="9">
        <f ca="1">IFERROR(__xludf.DUMMYFUNCTION("IMPORTRANGE(""https://docs.google.com/spreadsheets/d/1fFwzGxbtgBHjB16N1zo3NozHCWJ8c9fGZqXAtkiwgVM/edit#gid=0"",""P46!B10:B10"")"),7)</f>
        <v>7</v>
      </c>
      <c r="F10" s="6"/>
      <c r="G10" s="8">
        <v>1425</v>
      </c>
      <c r="H10" s="9">
        <f ca="1">IFERROR(__xludf.DUMMYFUNCTION("IMPORTRANGE(""https://docs.google.com/spreadsheets/d/1cg0R_Hi7ozIWx0EiYxZeKk00G_3OU3PLYzY2uAOtOps/edit#gid=0"",""P46!B10:B10"")"),4)</f>
        <v>4</v>
      </c>
      <c r="I10" s="6"/>
      <c r="J10" s="8">
        <v>1425</v>
      </c>
      <c r="K10" s="9">
        <f ca="1">IFERROR(__xludf.DUMMYFUNCTION("IMPORTRANGE(""https://docs.google.com/spreadsheets/d/1wLz9tPAwGjc0AeSKSvAOBYxJ-etEfVitDcKUpTwA7KU/edit#gid=0"",""P46!B10:B10"")"),4)</f>
        <v>4</v>
      </c>
      <c r="L10" s="6"/>
      <c r="M10" s="8">
        <v>1425</v>
      </c>
      <c r="N10" s="9">
        <f ca="1">IFERROR(__xludf.DUMMYFUNCTION("IMPORTRANGE(""https://docs.google.com/spreadsheets/d/15s0ITSheVwLVW5IasF41AuIAR8DWSurSi-xaqdda--Y/edit#gid=0"",""P46!B10:B10"")"),6)</f>
        <v>6</v>
      </c>
      <c r="O10" s="2"/>
      <c r="P10" s="2"/>
    </row>
    <row r="11" spans="1:16" ht="15.75" customHeight="1" x14ac:dyDescent="0.3">
      <c r="A11" s="8">
        <v>549</v>
      </c>
      <c r="B11" s="9">
        <f ca="1">IFERROR(__xludf.DUMMYFUNCTION("IMPORTRANGE(""https://docs.google.com/spreadsheets/d/1UhCjy6CYluadxFFHcAqUn4KohH7t5dfJe-TYK1cArzg/edit#gid=0"",""P46!B11:B11"")"),2)</f>
        <v>2</v>
      </c>
      <c r="C11" s="6"/>
      <c r="D11" s="8">
        <v>549</v>
      </c>
      <c r="E11" s="9">
        <f ca="1">IFERROR(__xludf.DUMMYFUNCTION("IMPORTRANGE(""https://docs.google.com/spreadsheets/d/1fFwzGxbtgBHjB16N1zo3NozHCWJ8c9fGZqXAtkiwgVM/edit#gid=0"",""P46!B11:B11"")"),3)</f>
        <v>3</v>
      </c>
      <c r="F11" s="6"/>
      <c r="G11" s="8">
        <v>549</v>
      </c>
      <c r="H11" s="9">
        <f ca="1">IFERROR(__xludf.DUMMYFUNCTION("IMPORTRANGE(""https://docs.google.com/spreadsheets/d/1cg0R_Hi7ozIWx0EiYxZeKk00G_3OU3PLYzY2uAOtOps/edit#gid=0"",""P46!B11:B11"")"),3)</f>
        <v>3</v>
      </c>
      <c r="I11" s="6"/>
      <c r="J11" s="8">
        <v>549</v>
      </c>
      <c r="K11" s="9">
        <f ca="1">IFERROR(__xludf.DUMMYFUNCTION("IMPORTRANGE(""https://docs.google.com/spreadsheets/d/1wLz9tPAwGjc0AeSKSvAOBYxJ-etEfVitDcKUpTwA7KU/edit#gid=0"",""P46!B11:B11"")"),2)</f>
        <v>2</v>
      </c>
      <c r="L11" s="6"/>
      <c r="M11" s="8">
        <v>549</v>
      </c>
      <c r="N11" s="9">
        <f ca="1">IFERROR(__xludf.DUMMYFUNCTION("IMPORTRANGE(""https://docs.google.com/spreadsheets/d/15s0ITSheVwLVW5IasF41AuIAR8DWSurSi-xaqdda--Y/edit#gid=0"",""P46!B11:B11"")"),4)</f>
        <v>4</v>
      </c>
      <c r="O11" s="2"/>
      <c r="P11" s="2"/>
    </row>
    <row r="12" spans="1:16" ht="15.75" customHeight="1" x14ac:dyDescent="0.3">
      <c r="A12" s="8">
        <v>715</v>
      </c>
      <c r="B12" s="9">
        <v>4</v>
      </c>
      <c r="C12" s="6"/>
      <c r="D12" s="8">
        <v>715</v>
      </c>
      <c r="E12" s="9">
        <v>6</v>
      </c>
      <c r="F12" s="6"/>
      <c r="G12" s="8">
        <v>715</v>
      </c>
      <c r="H12" s="9">
        <v>5</v>
      </c>
      <c r="I12" s="6"/>
      <c r="J12" s="8">
        <v>715</v>
      </c>
      <c r="K12" s="9">
        <v>6</v>
      </c>
      <c r="L12" s="6"/>
      <c r="M12" s="8">
        <v>715</v>
      </c>
      <c r="N12" s="9">
        <v>5</v>
      </c>
      <c r="O12" s="2"/>
      <c r="P12" s="2"/>
    </row>
    <row r="13" spans="1:16" ht="15.75" customHeight="1" x14ac:dyDescent="0.3">
      <c r="A13" s="23" t="s">
        <v>32</v>
      </c>
      <c r="B13" s="24"/>
      <c r="C13" s="6"/>
      <c r="D13" s="23" t="s">
        <v>32</v>
      </c>
      <c r="E13" s="24"/>
      <c r="F13" s="6"/>
      <c r="G13" s="23" t="s">
        <v>32</v>
      </c>
      <c r="H13" s="24"/>
      <c r="I13" s="6"/>
      <c r="J13" s="23" t="s">
        <v>32</v>
      </c>
      <c r="K13" s="24"/>
      <c r="L13" s="6"/>
      <c r="M13" s="23" t="s">
        <v>32</v>
      </c>
      <c r="N13" s="24"/>
      <c r="O13" s="2"/>
      <c r="P13" s="2"/>
    </row>
    <row r="14" spans="1:16" ht="15.75" customHeight="1" x14ac:dyDescent="0.25">
      <c r="A14" s="13"/>
      <c r="B14" s="13"/>
      <c r="C14" s="2"/>
      <c r="D14" s="13"/>
      <c r="E14" s="13"/>
      <c r="F14" s="2"/>
      <c r="G14" s="13"/>
      <c r="H14" s="13"/>
      <c r="I14" s="2"/>
      <c r="J14" s="13"/>
      <c r="K14" s="13"/>
      <c r="L14" s="2"/>
      <c r="M14" s="13"/>
      <c r="N14" s="13"/>
      <c r="O14" s="2"/>
      <c r="P14" s="2"/>
    </row>
    <row r="15" spans="1:16" ht="15.75" customHeight="1" x14ac:dyDescent="0.3">
      <c r="A15" s="30" t="s">
        <v>12</v>
      </c>
      <c r="B15" s="21"/>
      <c r="C15" s="1"/>
      <c r="D15" s="26" t="s">
        <v>12</v>
      </c>
      <c r="E15" s="21"/>
      <c r="F15" s="1"/>
      <c r="G15" s="26" t="s">
        <v>12</v>
      </c>
      <c r="H15" s="21"/>
      <c r="I15" s="1"/>
      <c r="J15" s="26" t="s">
        <v>12</v>
      </c>
      <c r="K15" s="21"/>
      <c r="L15" s="1"/>
      <c r="M15" s="26" t="s">
        <v>12</v>
      </c>
      <c r="N15" s="21"/>
      <c r="O15" s="2"/>
      <c r="P15" s="2"/>
    </row>
    <row r="16" spans="1:16" ht="15.75" customHeight="1" x14ac:dyDescent="0.25">
      <c r="A16" s="31"/>
      <c r="B16" s="28"/>
      <c r="C16" s="1"/>
      <c r="D16" s="27"/>
      <c r="E16" s="28"/>
      <c r="F16" s="1"/>
      <c r="G16" s="27"/>
      <c r="H16" s="28"/>
      <c r="I16" s="1"/>
      <c r="J16" s="27"/>
      <c r="K16" s="28"/>
      <c r="L16" s="1"/>
      <c r="M16" s="27"/>
      <c r="N16" s="28"/>
      <c r="O16" s="2"/>
      <c r="P16" s="2"/>
    </row>
    <row r="17" spans="1:16" ht="15.75" customHeight="1" x14ac:dyDescent="0.25">
      <c r="A17" s="32"/>
      <c r="B17" s="21"/>
      <c r="C17" s="1"/>
      <c r="D17" s="29"/>
      <c r="E17" s="21"/>
      <c r="F17" s="1"/>
      <c r="G17" s="29"/>
      <c r="H17" s="21"/>
      <c r="I17" s="1"/>
      <c r="J17" s="29"/>
      <c r="K17" s="21"/>
      <c r="L17" s="1"/>
      <c r="M17" s="29"/>
      <c r="N17" s="21"/>
      <c r="O17" s="2"/>
      <c r="P17" s="2"/>
    </row>
  </sheetData>
  <mergeCells count="30">
    <mergeCell ref="M15:N15"/>
    <mergeCell ref="A16:B17"/>
    <mergeCell ref="D16:E17"/>
    <mergeCell ref="G16:H17"/>
    <mergeCell ref="M16:N17"/>
    <mergeCell ref="J15:K15"/>
    <mergeCell ref="J16:K17"/>
    <mergeCell ref="A15:B15"/>
    <mergeCell ref="D15:E15"/>
    <mergeCell ref="G15:H15"/>
    <mergeCell ref="J13:K13"/>
    <mergeCell ref="M13:N13"/>
    <mergeCell ref="A2:B2"/>
    <mergeCell ref="A3:B3"/>
    <mergeCell ref="D3:E3"/>
    <mergeCell ref="G3:H3"/>
    <mergeCell ref="A13:B13"/>
    <mergeCell ref="D13:E13"/>
    <mergeCell ref="G13:H13"/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outlinePr summaryBelow="0" summaryRight="0"/>
  </sheetPr>
  <dimension ref="A1:N23"/>
  <sheetViews>
    <sheetView workbookViewId="0">
      <selection activeCell="C26" sqref="C26"/>
    </sheetView>
  </sheetViews>
  <sheetFormatPr defaultColWidth="12.5703125" defaultRowHeight="15.75" customHeight="1" x14ac:dyDescent="0.2"/>
  <cols>
    <col min="1" max="14" width="18.42578125" customWidth="1"/>
  </cols>
  <sheetData>
    <row r="1" spans="1:14" ht="26.25" x14ac:dyDescent="0.4">
      <c r="A1" s="18" t="s">
        <v>33</v>
      </c>
      <c r="B1" s="19"/>
      <c r="C1" s="1"/>
      <c r="D1" s="18" t="s">
        <v>33</v>
      </c>
      <c r="E1" s="19"/>
      <c r="F1" s="1"/>
      <c r="G1" s="18" t="s">
        <v>33</v>
      </c>
      <c r="H1" s="19"/>
      <c r="I1" s="1"/>
      <c r="J1" s="18" t="s">
        <v>33</v>
      </c>
      <c r="K1" s="19"/>
      <c r="L1" s="1"/>
      <c r="M1" s="18" t="s">
        <v>33</v>
      </c>
      <c r="N1" s="19"/>
    </row>
    <row r="2" spans="1:14" ht="33" customHeight="1" x14ac:dyDescent="0.25">
      <c r="A2" s="20" t="s">
        <v>34</v>
      </c>
      <c r="B2" s="21"/>
      <c r="C2" s="1"/>
      <c r="D2" s="20" t="s">
        <v>34</v>
      </c>
      <c r="E2" s="21"/>
      <c r="F2" s="1"/>
      <c r="G2" s="20" t="s">
        <v>34</v>
      </c>
      <c r="H2" s="21"/>
      <c r="I2" s="1"/>
      <c r="J2" s="20" t="s">
        <v>34</v>
      </c>
      <c r="K2" s="21"/>
      <c r="L2" s="1"/>
      <c r="M2" s="20" t="s">
        <v>34</v>
      </c>
      <c r="N2" s="21"/>
    </row>
    <row r="3" spans="1:14" ht="21" x14ac:dyDescent="0.35">
      <c r="A3" s="25" t="s">
        <v>2</v>
      </c>
      <c r="B3" s="21"/>
      <c r="C3" s="1"/>
      <c r="D3" s="22" t="s">
        <v>3</v>
      </c>
      <c r="E3" s="21"/>
      <c r="F3" s="1"/>
      <c r="G3" s="22" t="s">
        <v>4</v>
      </c>
      <c r="H3" s="21"/>
      <c r="I3" s="1"/>
      <c r="J3" s="22" t="s">
        <v>5</v>
      </c>
      <c r="K3" s="21"/>
      <c r="L3" s="1"/>
      <c r="M3" s="22" t="s">
        <v>6</v>
      </c>
      <c r="N3" s="21"/>
    </row>
    <row r="4" spans="1:14" ht="15.75" customHeight="1" x14ac:dyDescent="0.25">
      <c r="A4" s="3"/>
      <c r="B4" s="3"/>
      <c r="C4" s="2"/>
      <c r="D4" s="3"/>
      <c r="E4" s="3"/>
      <c r="F4" s="2"/>
      <c r="G4" s="3"/>
      <c r="H4" s="3"/>
      <c r="I4" s="2"/>
      <c r="J4" s="3"/>
      <c r="K4" s="3"/>
      <c r="L4" s="2"/>
      <c r="M4" s="3"/>
      <c r="N4" s="3"/>
    </row>
    <row r="5" spans="1:14" ht="18" x14ac:dyDescent="0.25">
      <c r="A5" s="4" t="s">
        <v>7</v>
      </c>
      <c r="B5" s="5" t="s">
        <v>25</v>
      </c>
      <c r="C5" s="6"/>
      <c r="D5" s="5" t="s">
        <v>7</v>
      </c>
      <c r="E5" s="5" t="s">
        <v>25</v>
      </c>
      <c r="F5" s="6"/>
      <c r="G5" s="5" t="s">
        <v>7</v>
      </c>
      <c r="H5" s="5" t="s">
        <v>25</v>
      </c>
      <c r="I5" s="6"/>
      <c r="J5" s="5" t="s">
        <v>7</v>
      </c>
      <c r="K5" s="5" t="s">
        <v>25</v>
      </c>
      <c r="L5" s="6"/>
      <c r="M5" s="5" t="s">
        <v>7</v>
      </c>
      <c r="N5" s="5" t="s">
        <v>25</v>
      </c>
    </row>
    <row r="6" spans="1:14" ht="15.75" customHeight="1" x14ac:dyDescent="0.3">
      <c r="A6" s="37">
        <v>531</v>
      </c>
      <c r="B6" s="15">
        <v>7</v>
      </c>
      <c r="C6" s="6"/>
      <c r="D6" s="37">
        <v>531</v>
      </c>
      <c r="E6" s="15">
        <v>6</v>
      </c>
      <c r="F6" s="6"/>
      <c r="G6" s="37">
        <v>531</v>
      </c>
      <c r="H6" s="15">
        <v>4</v>
      </c>
      <c r="I6" s="6"/>
      <c r="J6" s="37">
        <v>531</v>
      </c>
      <c r="K6" s="15">
        <v>1</v>
      </c>
      <c r="L6" s="6"/>
      <c r="M6" s="37">
        <v>531</v>
      </c>
      <c r="N6" s="15">
        <v>1</v>
      </c>
    </row>
    <row r="7" spans="1:14" ht="15.75" customHeight="1" x14ac:dyDescent="0.3">
      <c r="A7" s="38">
        <v>543</v>
      </c>
      <c r="B7" s="16">
        <v>2</v>
      </c>
      <c r="C7" s="6"/>
      <c r="D7" s="38">
        <v>543</v>
      </c>
      <c r="E7" s="16">
        <v>2</v>
      </c>
      <c r="F7" s="6"/>
      <c r="G7" s="38">
        <v>543</v>
      </c>
      <c r="H7" s="16">
        <v>8</v>
      </c>
      <c r="I7" s="6"/>
      <c r="J7" s="38">
        <v>543</v>
      </c>
      <c r="K7" s="16">
        <v>8</v>
      </c>
      <c r="L7" s="6"/>
      <c r="M7" s="38">
        <v>543</v>
      </c>
      <c r="N7" s="16">
        <v>6</v>
      </c>
    </row>
    <row r="8" spans="1:14" ht="15.75" customHeight="1" x14ac:dyDescent="0.3">
      <c r="A8" s="38">
        <v>529</v>
      </c>
      <c r="B8" s="16">
        <v>6</v>
      </c>
      <c r="C8" s="6"/>
      <c r="D8" s="38">
        <v>529</v>
      </c>
      <c r="E8" s="16">
        <v>4</v>
      </c>
      <c r="F8" s="6"/>
      <c r="G8" s="38">
        <v>529</v>
      </c>
      <c r="H8" s="16">
        <v>2</v>
      </c>
      <c r="I8" s="6"/>
      <c r="J8" s="38">
        <v>529</v>
      </c>
      <c r="K8" s="16">
        <v>4</v>
      </c>
      <c r="L8" s="6"/>
      <c r="M8" s="38">
        <v>529</v>
      </c>
      <c r="N8" s="16">
        <v>8</v>
      </c>
    </row>
    <row r="9" spans="1:14" ht="15.75" customHeight="1" x14ac:dyDescent="0.3">
      <c r="A9" s="38">
        <v>530</v>
      </c>
      <c r="B9" s="16">
        <v>5</v>
      </c>
      <c r="C9" s="6"/>
      <c r="D9" s="38">
        <v>530</v>
      </c>
      <c r="E9" s="16">
        <v>8</v>
      </c>
      <c r="F9" s="6"/>
      <c r="G9" s="38">
        <v>530</v>
      </c>
      <c r="H9" s="16">
        <v>7</v>
      </c>
      <c r="I9" s="6"/>
      <c r="J9" s="38">
        <v>530</v>
      </c>
      <c r="K9" s="16">
        <v>6</v>
      </c>
      <c r="L9" s="6"/>
      <c r="M9" s="38">
        <v>530</v>
      </c>
      <c r="N9" s="16">
        <v>7</v>
      </c>
    </row>
    <row r="10" spans="1:14" ht="15.75" customHeight="1" x14ac:dyDescent="0.3">
      <c r="A10" s="38">
        <v>527</v>
      </c>
      <c r="B10" s="16">
        <v>4</v>
      </c>
      <c r="C10" s="6"/>
      <c r="D10" s="38">
        <v>527</v>
      </c>
      <c r="E10" s="16">
        <v>7</v>
      </c>
      <c r="F10" s="6"/>
      <c r="G10" s="38">
        <v>527</v>
      </c>
      <c r="H10" s="16">
        <v>5</v>
      </c>
      <c r="I10" s="6"/>
      <c r="J10" s="38">
        <v>527</v>
      </c>
      <c r="K10" s="16">
        <v>7</v>
      </c>
      <c r="L10" s="6"/>
      <c r="M10" s="38">
        <v>527</v>
      </c>
      <c r="N10" s="16">
        <v>5</v>
      </c>
    </row>
    <row r="11" spans="1:14" ht="15.75" customHeight="1" x14ac:dyDescent="0.3">
      <c r="A11" s="38">
        <v>528</v>
      </c>
      <c r="B11" s="16">
        <v>3</v>
      </c>
      <c r="C11" s="6"/>
      <c r="D11" s="38">
        <v>528</v>
      </c>
      <c r="E11" s="16">
        <v>3</v>
      </c>
      <c r="F11" s="6"/>
      <c r="G11" s="38">
        <v>528</v>
      </c>
      <c r="H11" s="16">
        <v>1</v>
      </c>
      <c r="I11" s="6"/>
      <c r="J11" s="38">
        <v>528</v>
      </c>
      <c r="K11" s="16">
        <v>5</v>
      </c>
      <c r="L11" s="6"/>
      <c r="M11" s="38">
        <v>528</v>
      </c>
      <c r="N11" s="16">
        <v>3</v>
      </c>
    </row>
    <row r="12" spans="1:14" ht="15.75" customHeight="1" x14ac:dyDescent="0.3">
      <c r="A12" s="38">
        <v>524</v>
      </c>
      <c r="B12" s="16">
        <v>1</v>
      </c>
      <c r="C12" s="6"/>
      <c r="D12" s="38">
        <v>524</v>
      </c>
      <c r="E12" s="16">
        <v>5</v>
      </c>
      <c r="F12" s="6"/>
      <c r="G12" s="38">
        <v>524</v>
      </c>
      <c r="H12" s="16">
        <v>3</v>
      </c>
      <c r="I12" s="6"/>
      <c r="J12" s="38">
        <v>524</v>
      </c>
      <c r="K12" s="16">
        <v>3</v>
      </c>
      <c r="L12" s="6"/>
      <c r="M12" s="38">
        <v>524</v>
      </c>
      <c r="N12" s="16">
        <v>2</v>
      </c>
    </row>
    <row r="13" spans="1:14" ht="15.75" customHeight="1" x14ac:dyDescent="0.3">
      <c r="A13" s="38">
        <v>525</v>
      </c>
      <c r="B13" s="39">
        <v>8</v>
      </c>
      <c r="C13" s="6"/>
      <c r="D13" s="38">
        <v>525</v>
      </c>
      <c r="E13" s="39">
        <v>1</v>
      </c>
      <c r="F13" s="6"/>
      <c r="G13" s="38">
        <v>525</v>
      </c>
      <c r="H13" s="39">
        <v>6</v>
      </c>
      <c r="I13" s="6"/>
      <c r="J13" s="38">
        <v>525</v>
      </c>
      <c r="K13" s="39">
        <v>2</v>
      </c>
      <c r="L13" s="6"/>
      <c r="M13" s="41">
        <v>525</v>
      </c>
      <c r="N13" s="39">
        <v>4</v>
      </c>
    </row>
    <row r="14" spans="1:14" ht="15.75" customHeight="1" x14ac:dyDescent="0.3">
      <c r="A14" s="23" t="s">
        <v>32</v>
      </c>
      <c r="B14" s="24"/>
      <c r="C14" s="6"/>
      <c r="D14" s="23" t="s">
        <v>32</v>
      </c>
      <c r="E14" s="24"/>
      <c r="F14" s="6"/>
      <c r="G14" s="23" t="s">
        <v>32</v>
      </c>
      <c r="H14" s="24"/>
      <c r="I14" s="6"/>
      <c r="J14" s="23" t="s">
        <v>32</v>
      </c>
      <c r="K14" s="24"/>
      <c r="L14" s="40"/>
      <c r="M14" s="23" t="s">
        <v>32</v>
      </c>
      <c r="N14" s="24"/>
    </row>
    <row r="15" spans="1:14" ht="15.75" customHeight="1" x14ac:dyDescent="0.25">
      <c r="A15" s="13"/>
      <c r="B15" s="13"/>
      <c r="C15" s="2"/>
      <c r="D15" s="13"/>
      <c r="E15" s="13"/>
      <c r="F15" s="2"/>
      <c r="G15" s="13"/>
      <c r="H15" s="13"/>
      <c r="I15" s="2"/>
      <c r="J15" s="13"/>
      <c r="K15" s="13"/>
      <c r="L15" s="2"/>
      <c r="M15" s="13"/>
      <c r="N15" s="13"/>
    </row>
    <row r="16" spans="1:14" ht="15.75" customHeight="1" x14ac:dyDescent="0.3">
      <c r="A16" s="30" t="s">
        <v>12</v>
      </c>
      <c r="B16" s="21"/>
      <c r="C16" s="1"/>
      <c r="D16" s="26" t="s">
        <v>12</v>
      </c>
      <c r="E16" s="21"/>
      <c r="F16" s="1"/>
      <c r="G16" s="26" t="s">
        <v>12</v>
      </c>
      <c r="H16" s="21"/>
      <c r="I16" s="1"/>
      <c r="J16" s="26" t="s">
        <v>12</v>
      </c>
      <c r="K16" s="21"/>
      <c r="L16" s="1"/>
      <c r="M16" s="26" t="s">
        <v>12</v>
      </c>
      <c r="N16" s="21"/>
    </row>
    <row r="17" spans="1:14" ht="15.75" customHeight="1" x14ac:dyDescent="0.25">
      <c r="A17" s="31"/>
      <c r="B17" s="28"/>
      <c r="C17" s="1"/>
      <c r="D17" s="27"/>
      <c r="E17" s="28"/>
      <c r="F17" s="1"/>
      <c r="G17" s="27"/>
      <c r="H17" s="28"/>
      <c r="I17" s="1"/>
      <c r="J17" s="27"/>
      <c r="K17" s="28"/>
      <c r="L17" s="1"/>
      <c r="M17" s="27"/>
      <c r="N17" s="28"/>
    </row>
    <row r="18" spans="1:14" ht="15.75" customHeight="1" x14ac:dyDescent="0.25">
      <c r="A18" s="32"/>
      <c r="B18" s="21"/>
      <c r="C18" s="1"/>
      <c r="D18" s="29"/>
      <c r="E18" s="21"/>
      <c r="F18" s="1"/>
      <c r="G18" s="29"/>
      <c r="H18" s="21"/>
      <c r="I18" s="1"/>
      <c r="J18" s="29"/>
      <c r="K18" s="21"/>
      <c r="L18" s="1"/>
      <c r="M18" s="29"/>
      <c r="N18" s="21"/>
    </row>
    <row r="19" spans="1:14" ht="12.75" x14ac:dyDescent="0.2"/>
    <row r="20" spans="1:14" ht="12.75" x14ac:dyDescent="0.2"/>
    <row r="21" spans="1:14" ht="12.75" x14ac:dyDescent="0.2"/>
    <row r="22" spans="1:14" ht="12.75" x14ac:dyDescent="0.2"/>
    <row r="23" spans="1:14" ht="12.75" x14ac:dyDescent="0.2"/>
  </sheetData>
  <mergeCells count="30">
    <mergeCell ref="M14:N14"/>
    <mergeCell ref="A14:B14"/>
    <mergeCell ref="A16:B16"/>
    <mergeCell ref="D16:E16"/>
    <mergeCell ref="G16:H16"/>
    <mergeCell ref="M16:N16"/>
    <mergeCell ref="A17:B18"/>
    <mergeCell ref="D17:E18"/>
    <mergeCell ref="G17:H18"/>
    <mergeCell ref="M17:N18"/>
    <mergeCell ref="D14:E14"/>
    <mergeCell ref="G14:H14"/>
    <mergeCell ref="J14:K14"/>
    <mergeCell ref="J16:K16"/>
    <mergeCell ref="J17:K18"/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A2:B2"/>
    <mergeCell ref="A3:B3"/>
    <mergeCell ref="D3:E3"/>
    <mergeCell ref="G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outlinePr summaryBelow="0" summaryRight="0"/>
  </sheetPr>
  <dimension ref="A1:P13"/>
  <sheetViews>
    <sheetView topLeftCell="C1" workbookViewId="0">
      <selection activeCell="G19" sqref="G19"/>
    </sheetView>
  </sheetViews>
  <sheetFormatPr defaultColWidth="12.5703125" defaultRowHeight="15.75" customHeight="1" x14ac:dyDescent="0.2"/>
  <cols>
    <col min="1" max="14" width="16.7109375" customWidth="1"/>
  </cols>
  <sheetData>
    <row r="1" spans="1:16" ht="26.25" x14ac:dyDescent="0.4">
      <c r="A1" s="18" t="s">
        <v>36</v>
      </c>
      <c r="B1" s="19"/>
      <c r="C1" s="1"/>
      <c r="D1" s="18" t="s">
        <v>36</v>
      </c>
      <c r="E1" s="19"/>
      <c r="F1" s="1"/>
      <c r="G1" s="18" t="s">
        <v>36</v>
      </c>
      <c r="H1" s="19"/>
      <c r="I1" s="1"/>
      <c r="J1" s="18" t="s">
        <v>36</v>
      </c>
      <c r="K1" s="19"/>
      <c r="L1" s="1"/>
      <c r="M1" s="18" t="s">
        <v>36</v>
      </c>
      <c r="N1" s="19"/>
      <c r="O1" s="2"/>
      <c r="P1" s="2"/>
    </row>
    <row r="2" spans="1:16" ht="30" customHeight="1" x14ac:dyDescent="0.25">
      <c r="A2" s="20" t="s">
        <v>37</v>
      </c>
      <c r="B2" s="21"/>
      <c r="C2" s="1"/>
      <c r="D2" s="20" t="s">
        <v>37</v>
      </c>
      <c r="E2" s="21"/>
      <c r="F2" s="1"/>
      <c r="G2" s="20" t="s">
        <v>37</v>
      </c>
      <c r="H2" s="21"/>
      <c r="I2" s="1"/>
      <c r="J2" s="20" t="s">
        <v>37</v>
      </c>
      <c r="K2" s="21"/>
      <c r="L2" s="1"/>
      <c r="M2" s="20" t="s">
        <v>37</v>
      </c>
      <c r="N2" s="21"/>
      <c r="O2" s="2"/>
      <c r="P2" s="2"/>
    </row>
    <row r="3" spans="1:16" ht="21" x14ac:dyDescent="0.35">
      <c r="A3" s="25" t="s">
        <v>2</v>
      </c>
      <c r="B3" s="21"/>
      <c r="C3" s="1"/>
      <c r="D3" s="22" t="s">
        <v>3</v>
      </c>
      <c r="E3" s="21"/>
      <c r="F3" s="1"/>
      <c r="G3" s="22" t="s">
        <v>4</v>
      </c>
      <c r="H3" s="21"/>
      <c r="I3" s="1"/>
      <c r="J3" s="22" t="s">
        <v>5</v>
      </c>
      <c r="K3" s="21"/>
      <c r="L3" s="1"/>
      <c r="M3" s="22" t="s">
        <v>6</v>
      </c>
      <c r="N3" s="21"/>
      <c r="O3" s="2"/>
      <c r="P3" s="2"/>
    </row>
    <row r="4" spans="1:16" ht="15.75" customHeight="1" x14ac:dyDescent="0.25">
      <c r="A4" s="3"/>
      <c r="B4" s="3"/>
      <c r="C4" s="2"/>
      <c r="D4" s="3"/>
      <c r="E4" s="3"/>
      <c r="F4" s="2"/>
      <c r="G4" s="3"/>
      <c r="H4" s="3"/>
      <c r="I4" s="2"/>
      <c r="J4" s="3"/>
      <c r="K4" s="3"/>
      <c r="L4" s="2"/>
      <c r="M4" s="3"/>
      <c r="N4" s="3"/>
      <c r="O4" s="2"/>
      <c r="P4" s="2"/>
    </row>
    <row r="5" spans="1:16" ht="15.75" customHeight="1" x14ac:dyDescent="0.25">
      <c r="A5" s="4" t="s">
        <v>7</v>
      </c>
      <c r="B5" s="5" t="s">
        <v>29</v>
      </c>
      <c r="C5" s="6"/>
      <c r="D5" s="5" t="s">
        <v>7</v>
      </c>
      <c r="E5" s="5" t="s">
        <v>29</v>
      </c>
      <c r="F5" s="6"/>
      <c r="G5" s="5" t="s">
        <v>7</v>
      </c>
      <c r="H5" s="5" t="s">
        <v>29</v>
      </c>
      <c r="I5" s="6"/>
      <c r="J5" s="5" t="s">
        <v>7</v>
      </c>
      <c r="K5" s="5" t="s">
        <v>29</v>
      </c>
      <c r="L5" s="6"/>
      <c r="M5" s="5" t="s">
        <v>7</v>
      </c>
      <c r="N5" s="5" t="s">
        <v>29</v>
      </c>
      <c r="O5" s="2"/>
      <c r="P5" s="2"/>
    </row>
    <row r="6" spans="1:16" ht="15.75" customHeight="1" x14ac:dyDescent="0.3">
      <c r="A6" s="8">
        <v>1397</v>
      </c>
      <c r="B6" s="9">
        <f ca="1">IFERROR(__xludf.DUMMYFUNCTION("IMPORTRANGE(""https://docs.google.com/spreadsheets/d/1UhCjy6CYluadxFFHcAqUn4KohH7t5dfJe-TYK1cArzg/edit#gid=0"",""P59!B6:B6"")"),2)</f>
        <v>2</v>
      </c>
      <c r="C6" s="6"/>
      <c r="D6" s="8">
        <v>1397</v>
      </c>
      <c r="E6" s="9">
        <f ca="1">IFERROR(__xludf.DUMMYFUNCTION("IMPORTRANGE(""https://docs.google.com/spreadsheets/d/1fFwzGxbtgBHjB16N1zo3NozHCWJ8c9fGZqXAtkiwgVM/edit#gid=0"",""P59!B6:B6"")"),1)</f>
        <v>1</v>
      </c>
      <c r="F6" s="6"/>
      <c r="G6" s="8">
        <v>1397</v>
      </c>
      <c r="H6" s="10">
        <f ca="1">IFERROR(__xludf.DUMMYFUNCTION("IMPORTRANGE(""https://docs.google.com/spreadsheets/d/1cg0R_Hi7ozIWx0EiYxZeKk00G_3OU3PLYzY2uAOtOps/edit#gid=0"",""P59!B6:B6"")"),1)</f>
        <v>1</v>
      </c>
      <c r="I6" s="6"/>
      <c r="J6" s="8">
        <v>1397</v>
      </c>
      <c r="K6" s="10">
        <f ca="1">IFERROR(__xludf.DUMMYFUNCTION("IMPORTRANGE(""https://docs.google.com/spreadsheets/d/1wLz9tPAwGjc0AeSKSvAOBYxJ-etEfVitDcKUpTwA7KU/edit#gid=0"",""P59!B6:B6"")"),3)</f>
        <v>3</v>
      </c>
      <c r="L6" s="6"/>
      <c r="M6" s="8">
        <v>1397</v>
      </c>
      <c r="N6" s="9">
        <f ca="1">IFERROR(__xludf.DUMMYFUNCTION("IMPORTRANGE(""https://docs.google.com/spreadsheets/d/15s0ITSheVwLVW5IasF41AuIAR8DWSurSi-xaqdda--Y/edit#gid=0"",""P59!B6:B6"")"),1)</f>
        <v>1</v>
      </c>
      <c r="O6" s="2"/>
      <c r="P6" s="2"/>
    </row>
    <row r="7" spans="1:16" ht="15.75" customHeight="1" x14ac:dyDescent="0.3">
      <c r="A7" s="8">
        <v>1398</v>
      </c>
      <c r="B7" s="9">
        <f ca="1">IFERROR(__xludf.DUMMYFUNCTION("IMPORTRANGE(""https://docs.google.com/spreadsheets/d/1UhCjy6CYluadxFFHcAqUn4KohH7t5dfJe-TYK1cArzg/edit#gid=0"",""P59!B7:B7"")"),1)</f>
        <v>1</v>
      </c>
      <c r="C7" s="6"/>
      <c r="D7" s="8">
        <v>1398</v>
      </c>
      <c r="E7" s="9">
        <f ca="1">IFERROR(__xludf.DUMMYFUNCTION("IMPORTRANGE(""https://docs.google.com/spreadsheets/d/1fFwzGxbtgBHjB16N1zo3NozHCWJ8c9fGZqXAtkiwgVM/edit#gid=0"",""P59!B7:B7"")"),3)</f>
        <v>3</v>
      </c>
      <c r="F7" s="6"/>
      <c r="G7" s="8">
        <v>1398</v>
      </c>
      <c r="H7" s="10">
        <f ca="1">IFERROR(__xludf.DUMMYFUNCTION("IMPORTRANGE(""https://docs.google.com/spreadsheets/d/1cg0R_Hi7ozIWx0EiYxZeKk00G_3OU3PLYzY2uAOtOps/edit#gid=0"",""P59!B7:B7"")"),2)</f>
        <v>2</v>
      </c>
      <c r="I7" s="6"/>
      <c r="J7" s="8">
        <v>1398</v>
      </c>
      <c r="K7" s="9">
        <f ca="1">IFERROR(__xludf.DUMMYFUNCTION("IMPORTRANGE(""https://docs.google.com/spreadsheets/d/1wLz9tPAwGjc0AeSKSvAOBYxJ-etEfVitDcKUpTwA7KU/edit#gid=0"",""P59!B7:B7"")"),2)</f>
        <v>2</v>
      </c>
      <c r="L7" s="6"/>
      <c r="M7" s="8">
        <v>1398</v>
      </c>
      <c r="N7" s="9">
        <f ca="1">IFERROR(__xludf.DUMMYFUNCTION("IMPORTRANGE(""https://docs.google.com/spreadsheets/d/15s0ITSheVwLVW5IasF41AuIAR8DWSurSi-xaqdda--Y/edit#gid=0"",""P59!B7:B7"")"),2)</f>
        <v>2</v>
      </c>
      <c r="O7" s="2"/>
      <c r="P7" s="2"/>
    </row>
    <row r="8" spans="1:16" ht="15.75" customHeight="1" x14ac:dyDescent="0.3">
      <c r="A8" s="8">
        <v>1399</v>
      </c>
      <c r="B8" s="9">
        <f ca="1">IFERROR(__xludf.DUMMYFUNCTION("IMPORTRANGE(""https://docs.google.com/spreadsheets/d/1UhCjy6CYluadxFFHcAqUn4KohH7t5dfJe-TYK1cArzg/edit#gid=0"",""P59!B8:B8"")"),3)</f>
        <v>3</v>
      </c>
      <c r="C8" s="6"/>
      <c r="D8" s="8">
        <v>1399</v>
      </c>
      <c r="E8" s="9">
        <f ca="1">IFERROR(__xludf.DUMMYFUNCTION("IMPORTRANGE(""https://docs.google.com/spreadsheets/d/1fFwzGxbtgBHjB16N1zo3NozHCWJ8c9fGZqXAtkiwgVM/edit#gid=0"",""P59!B8:B8"")"),2)</f>
        <v>2</v>
      </c>
      <c r="F8" s="6"/>
      <c r="G8" s="8">
        <v>1399</v>
      </c>
      <c r="H8" s="10">
        <f ca="1">IFERROR(__xludf.DUMMYFUNCTION("IMPORTRANGE(""https://docs.google.com/spreadsheets/d/1cg0R_Hi7ozIWx0EiYxZeKk00G_3OU3PLYzY2uAOtOps/edit#gid=0"",""P59!B8:B8"")"),3)</f>
        <v>3</v>
      </c>
      <c r="I8" s="6"/>
      <c r="J8" s="8">
        <v>1399</v>
      </c>
      <c r="K8" s="9">
        <f ca="1">IFERROR(__xludf.DUMMYFUNCTION("IMPORTRANGE(""https://docs.google.com/spreadsheets/d/1wLz9tPAwGjc0AeSKSvAOBYxJ-etEfVitDcKUpTwA7KU/edit#gid=0"",""P59!B8:B8"")"),1)</f>
        <v>1</v>
      </c>
      <c r="L8" s="6"/>
      <c r="M8" s="8">
        <v>1399</v>
      </c>
      <c r="N8" s="9">
        <f ca="1">IFERROR(__xludf.DUMMYFUNCTION("IMPORTRANGE(""https://docs.google.com/spreadsheets/d/15s0ITSheVwLVW5IasF41AuIAR8DWSurSi-xaqdda--Y/edit#gid=0"",""P59!B8:B8"")"),3)</f>
        <v>3</v>
      </c>
      <c r="O8" s="2"/>
      <c r="P8" s="2"/>
    </row>
    <row r="9" spans="1:16" ht="15.75" customHeight="1" x14ac:dyDescent="0.3">
      <c r="A9" s="23" t="s">
        <v>38</v>
      </c>
      <c r="B9" s="24"/>
      <c r="C9" s="6"/>
      <c r="D9" s="23" t="s">
        <v>38</v>
      </c>
      <c r="E9" s="24"/>
      <c r="F9" s="6"/>
      <c r="G9" s="23" t="s">
        <v>38</v>
      </c>
      <c r="H9" s="24"/>
      <c r="I9" s="6"/>
      <c r="J9" s="23" t="s">
        <v>38</v>
      </c>
      <c r="K9" s="24"/>
      <c r="L9" s="6"/>
      <c r="M9" s="23" t="s">
        <v>38</v>
      </c>
      <c r="N9" s="24"/>
      <c r="O9" s="2"/>
      <c r="P9" s="2"/>
    </row>
    <row r="10" spans="1:16" ht="15.75" customHeight="1" x14ac:dyDescent="0.25">
      <c r="A10" s="13"/>
      <c r="B10" s="13"/>
      <c r="C10" s="2"/>
      <c r="D10" s="13"/>
      <c r="E10" s="13"/>
      <c r="F10" s="2"/>
      <c r="G10" s="13"/>
      <c r="H10" s="13"/>
      <c r="I10" s="2"/>
      <c r="J10" s="13"/>
      <c r="K10" s="13"/>
      <c r="L10" s="2"/>
      <c r="M10" s="13"/>
      <c r="N10" s="13"/>
      <c r="O10" s="2"/>
      <c r="P10" s="2"/>
    </row>
    <row r="11" spans="1:16" ht="15.75" customHeight="1" x14ac:dyDescent="0.3">
      <c r="A11" s="30" t="s">
        <v>12</v>
      </c>
      <c r="B11" s="21"/>
      <c r="C11" s="1"/>
      <c r="D11" s="26" t="s">
        <v>12</v>
      </c>
      <c r="E11" s="21"/>
      <c r="F11" s="1"/>
      <c r="G11" s="26" t="s">
        <v>12</v>
      </c>
      <c r="H11" s="21"/>
      <c r="I11" s="1"/>
      <c r="J11" s="26" t="s">
        <v>12</v>
      </c>
      <c r="K11" s="21"/>
      <c r="L11" s="1"/>
      <c r="M11" s="26" t="s">
        <v>12</v>
      </c>
      <c r="N11" s="21"/>
      <c r="O11" s="2"/>
      <c r="P11" s="2"/>
    </row>
    <row r="12" spans="1:16" ht="15.75" customHeight="1" x14ac:dyDescent="0.25">
      <c r="A12" s="31"/>
      <c r="B12" s="28"/>
      <c r="C12" s="1"/>
      <c r="D12" s="27"/>
      <c r="E12" s="28"/>
      <c r="F12" s="1"/>
      <c r="G12" s="27"/>
      <c r="H12" s="28"/>
      <c r="I12" s="1"/>
      <c r="J12" s="27"/>
      <c r="K12" s="28"/>
      <c r="L12" s="1"/>
      <c r="M12" s="27"/>
      <c r="N12" s="28"/>
      <c r="O12" s="2"/>
      <c r="P12" s="2"/>
    </row>
    <row r="13" spans="1:16" ht="15.75" customHeight="1" x14ac:dyDescent="0.25">
      <c r="A13" s="32"/>
      <c r="B13" s="21"/>
      <c r="C13" s="1"/>
      <c r="D13" s="29"/>
      <c r="E13" s="21"/>
      <c r="F13" s="1"/>
      <c r="G13" s="29"/>
      <c r="H13" s="21"/>
      <c r="I13" s="1"/>
      <c r="J13" s="29"/>
      <c r="K13" s="21"/>
      <c r="L13" s="1"/>
      <c r="M13" s="29"/>
      <c r="N13" s="21"/>
      <c r="O13" s="2"/>
      <c r="P13" s="2"/>
    </row>
  </sheetData>
  <mergeCells count="30">
    <mergeCell ref="M11:N11"/>
    <mergeCell ref="A12:B13"/>
    <mergeCell ref="D12:E13"/>
    <mergeCell ref="G12:H13"/>
    <mergeCell ref="M12:N13"/>
    <mergeCell ref="J11:K11"/>
    <mergeCell ref="J12:K13"/>
    <mergeCell ref="A11:B11"/>
    <mergeCell ref="D11:E11"/>
    <mergeCell ref="G11:H11"/>
    <mergeCell ref="J9:K9"/>
    <mergeCell ref="M9:N9"/>
    <mergeCell ref="A2:B2"/>
    <mergeCell ref="A3:B3"/>
    <mergeCell ref="D3:E3"/>
    <mergeCell ref="G3:H3"/>
    <mergeCell ref="A9:B9"/>
    <mergeCell ref="D9:E9"/>
    <mergeCell ref="G9:H9"/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outlinePr summaryBelow="0" summaryRight="0"/>
  </sheetPr>
  <dimension ref="A1:AM11"/>
  <sheetViews>
    <sheetView workbookViewId="0">
      <selection sqref="A1:F1"/>
    </sheetView>
  </sheetViews>
  <sheetFormatPr defaultColWidth="12.5703125" defaultRowHeight="15.75" customHeight="1" x14ac:dyDescent="0.2"/>
  <cols>
    <col min="1" max="1" width="10.28515625" customWidth="1"/>
    <col min="2" max="2" width="10.5703125" customWidth="1"/>
    <col min="3" max="3" width="17.7109375" customWidth="1"/>
    <col min="4" max="4" width="16.42578125" customWidth="1"/>
    <col min="5" max="5" width="15.7109375" customWidth="1"/>
    <col min="6" max="6" width="20.42578125" customWidth="1"/>
    <col min="7" max="7" width="11.140625" customWidth="1"/>
    <col min="8" max="8" width="10.7109375" customWidth="1"/>
    <col min="9" max="9" width="12.5703125" customWidth="1"/>
    <col min="10" max="10" width="16.5703125" customWidth="1"/>
    <col min="11" max="11" width="15.42578125" customWidth="1"/>
    <col min="12" max="12" width="15.7109375" customWidth="1"/>
    <col min="13" max="13" width="20.42578125" customWidth="1"/>
    <col min="15" max="15" width="10.7109375" customWidth="1"/>
    <col min="16" max="16" width="11.42578125" customWidth="1"/>
    <col min="17" max="17" width="16.42578125" customWidth="1"/>
    <col min="18" max="18" width="14.5703125" customWidth="1"/>
    <col min="19" max="19" width="16.140625" customWidth="1"/>
    <col min="20" max="20" width="21.140625" customWidth="1"/>
    <col min="22" max="22" width="11.85546875" customWidth="1"/>
    <col min="23" max="23" width="13.85546875" customWidth="1"/>
    <col min="24" max="24" width="16.140625" customWidth="1"/>
    <col min="25" max="25" width="15.5703125" customWidth="1"/>
    <col min="26" max="26" width="17.85546875" customWidth="1"/>
    <col min="27" max="27" width="20.28515625" customWidth="1"/>
    <col min="29" max="29" width="12.7109375" customWidth="1"/>
    <col min="30" max="30" width="14" customWidth="1"/>
    <col min="31" max="31" width="15.5703125" customWidth="1"/>
    <col min="32" max="32" width="15" customWidth="1"/>
    <col min="33" max="33" width="17.7109375" customWidth="1"/>
    <col min="34" max="34" width="23" customWidth="1"/>
  </cols>
  <sheetData>
    <row r="1" spans="1:39" ht="15.75" customHeight="1" x14ac:dyDescent="0.4">
      <c r="A1" s="18" t="s">
        <v>39</v>
      </c>
      <c r="B1" s="33"/>
      <c r="C1" s="33"/>
      <c r="D1" s="33"/>
      <c r="E1" s="33"/>
      <c r="F1" s="19"/>
      <c r="G1" s="1"/>
      <c r="H1" s="18" t="s">
        <v>39</v>
      </c>
      <c r="I1" s="33"/>
      <c r="J1" s="33"/>
      <c r="K1" s="33"/>
      <c r="L1" s="33"/>
      <c r="M1" s="19"/>
      <c r="N1" s="1"/>
      <c r="O1" s="18" t="s">
        <v>39</v>
      </c>
      <c r="P1" s="33"/>
      <c r="Q1" s="33"/>
      <c r="R1" s="33"/>
      <c r="S1" s="33"/>
      <c r="T1" s="19"/>
      <c r="U1" s="1"/>
      <c r="V1" s="18" t="s">
        <v>39</v>
      </c>
      <c r="W1" s="33"/>
      <c r="X1" s="33"/>
      <c r="Y1" s="33"/>
      <c r="Z1" s="33"/>
      <c r="AA1" s="19"/>
      <c r="AB1" s="1"/>
      <c r="AC1" s="18" t="s">
        <v>39</v>
      </c>
      <c r="AD1" s="33"/>
      <c r="AE1" s="33"/>
      <c r="AF1" s="33"/>
      <c r="AG1" s="33"/>
      <c r="AH1" s="19"/>
      <c r="AI1" s="2"/>
      <c r="AJ1" s="2"/>
      <c r="AK1" s="2"/>
      <c r="AL1" s="2"/>
      <c r="AM1" s="2"/>
    </row>
    <row r="2" spans="1:39" ht="15.75" customHeight="1" x14ac:dyDescent="0.25">
      <c r="A2" s="20" t="s">
        <v>40</v>
      </c>
      <c r="B2" s="29"/>
      <c r="C2" s="29"/>
      <c r="D2" s="29"/>
      <c r="E2" s="29"/>
      <c r="F2" s="21"/>
      <c r="G2" s="1"/>
      <c r="H2" s="20" t="s">
        <v>40</v>
      </c>
      <c r="I2" s="29"/>
      <c r="J2" s="29"/>
      <c r="K2" s="29"/>
      <c r="L2" s="29"/>
      <c r="M2" s="21"/>
      <c r="N2" s="1"/>
      <c r="O2" s="20" t="s">
        <v>40</v>
      </c>
      <c r="P2" s="29"/>
      <c r="Q2" s="29"/>
      <c r="R2" s="29"/>
      <c r="S2" s="29"/>
      <c r="T2" s="21"/>
      <c r="U2" s="1"/>
      <c r="V2" s="20" t="s">
        <v>40</v>
      </c>
      <c r="W2" s="29"/>
      <c r="X2" s="29"/>
      <c r="Y2" s="29"/>
      <c r="Z2" s="29"/>
      <c r="AA2" s="21"/>
      <c r="AB2" s="1"/>
      <c r="AC2" s="20" t="s">
        <v>40</v>
      </c>
      <c r="AD2" s="29"/>
      <c r="AE2" s="29"/>
      <c r="AF2" s="29"/>
      <c r="AG2" s="29"/>
      <c r="AH2" s="21"/>
      <c r="AI2" s="2"/>
      <c r="AJ2" s="2"/>
      <c r="AK2" s="2"/>
      <c r="AL2" s="2"/>
      <c r="AM2" s="2"/>
    </row>
    <row r="3" spans="1:39" ht="15.75" customHeight="1" x14ac:dyDescent="0.35">
      <c r="A3" s="25" t="s">
        <v>2</v>
      </c>
      <c r="B3" s="29"/>
      <c r="C3" s="29"/>
      <c r="D3" s="29"/>
      <c r="E3" s="29"/>
      <c r="F3" s="21"/>
      <c r="G3" s="1"/>
      <c r="H3" s="22" t="s">
        <v>3</v>
      </c>
      <c r="I3" s="29"/>
      <c r="J3" s="29"/>
      <c r="K3" s="29"/>
      <c r="L3" s="29"/>
      <c r="M3" s="21"/>
      <c r="N3" s="1"/>
      <c r="O3" s="22" t="s">
        <v>4</v>
      </c>
      <c r="P3" s="29"/>
      <c r="Q3" s="29"/>
      <c r="R3" s="29"/>
      <c r="S3" s="29"/>
      <c r="T3" s="21"/>
      <c r="U3" s="1"/>
      <c r="V3" s="22" t="s">
        <v>5</v>
      </c>
      <c r="W3" s="29"/>
      <c r="X3" s="29"/>
      <c r="Y3" s="29"/>
      <c r="Z3" s="29"/>
      <c r="AA3" s="21"/>
      <c r="AB3" s="1"/>
      <c r="AC3" s="22" t="s">
        <v>6</v>
      </c>
      <c r="AD3" s="29"/>
      <c r="AE3" s="29"/>
      <c r="AF3" s="29"/>
      <c r="AG3" s="29"/>
      <c r="AH3" s="21"/>
      <c r="AI3" s="2"/>
      <c r="AJ3" s="2"/>
      <c r="AK3" s="2"/>
      <c r="AL3" s="2"/>
      <c r="AM3" s="2"/>
    </row>
    <row r="4" spans="1:39" ht="15.75" customHeight="1" x14ac:dyDescent="0.25">
      <c r="A4" s="3"/>
      <c r="B4" s="3"/>
      <c r="C4" s="3"/>
      <c r="D4" s="3"/>
      <c r="E4" s="3"/>
      <c r="F4" s="3"/>
      <c r="G4" s="2"/>
      <c r="H4" s="3"/>
      <c r="I4" s="3"/>
      <c r="J4" s="3"/>
      <c r="K4" s="3"/>
      <c r="L4" s="3"/>
      <c r="M4" s="3"/>
      <c r="N4" s="2"/>
      <c r="O4" s="3"/>
      <c r="P4" s="3"/>
      <c r="Q4" s="3"/>
      <c r="R4" s="3"/>
      <c r="S4" s="3"/>
      <c r="T4" s="3"/>
      <c r="U4" s="2"/>
      <c r="V4" s="3"/>
      <c r="W4" s="3"/>
      <c r="X4" s="3"/>
      <c r="Y4" s="3"/>
      <c r="Z4" s="3"/>
      <c r="AA4" s="3"/>
      <c r="AB4" s="2"/>
      <c r="AC4" s="3"/>
      <c r="AD4" s="3"/>
      <c r="AE4" s="3"/>
      <c r="AF4" s="3"/>
      <c r="AG4" s="3"/>
      <c r="AH4" s="3"/>
      <c r="AI4" s="2"/>
      <c r="AJ4" s="2"/>
      <c r="AK4" s="2"/>
      <c r="AL4" s="2"/>
      <c r="AM4" s="2"/>
    </row>
    <row r="5" spans="1:39" ht="15.75" customHeight="1" x14ac:dyDescent="0.35">
      <c r="A5" s="4" t="s">
        <v>7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6"/>
      <c r="H5" s="5" t="s">
        <v>7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6"/>
      <c r="O5" s="5" t="s">
        <v>7</v>
      </c>
      <c r="P5" s="5" t="s">
        <v>13</v>
      </c>
      <c r="Q5" s="5" t="s">
        <v>14</v>
      </c>
      <c r="R5" s="5" t="s">
        <v>15</v>
      </c>
      <c r="S5" s="5" t="s">
        <v>16</v>
      </c>
      <c r="T5" s="5" t="s">
        <v>17</v>
      </c>
      <c r="U5" s="6"/>
      <c r="V5" s="5" t="s">
        <v>7</v>
      </c>
      <c r="W5" s="5" t="s">
        <v>13</v>
      </c>
      <c r="X5" s="5" t="s">
        <v>14</v>
      </c>
      <c r="Y5" s="5" t="s">
        <v>15</v>
      </c>
      <c r="Z5" s="5" t="s">
        <v>16</v>
      </c>
      <c r="AA5" s="5" t="s">
        <v>17</v>
      </c>
      <c r="AB5" s="6"/>
      <c r="AC5" s="5" t="s">
        <v>7</v>
      </c>
      <c r="AD5" s="5" t="s">
        <v>13</v>
      </c>
      <c r="AE5" s="5" t="s">
        <v>14</v>
      </c>
      <c r="AF5" s="5" t="s">
        <v>15</v>
      </c>
      <c r="AG5" s="5" t="s">
        <v>16</v>
      </c>
      <c r="AH5" s="5" t="s">
        <v>17</v>
      </c>
      <c r="AI5" s="2"/>
      <c r="AJ5" s="2"/>
      <c r="AK5" s="7" t="s">
        <v>9</v>
      </c>
      <c r="AL5" s="2"/>
      <c r="AM5" s="7" t="s">
        <v>10</v>
      </c>
    </row>
    <row r="6" spans="1:39" ht="15.75" customHeight="1" x14ac:dyDescent="0.3">
      <c r="A6" s="17">
        <v>523</v>
      </c>
      <c r="B6" s="9">
        <f ca="1">IFERROR(__xludf.DUMMYFUNCTION("IMPORTRANGE(""https://docs.google.com/spreadsheets/d/1UhCjy6CYluadxFFHcAqUn4KohH7t5dfJe-TYK1cArzg/edit#gid=0"",""P60!B6:B6"")"),6)</f>
        <v>6</v>
      </c>
      <c r="C6" s="9">
        <f ca="1">IFERROR(__xludf.DUMMYFUNCTION("IMPORTRANGE(""https://docs.google.com/spreadsheets/d/1UhCjy6CYluadxFFHcAqUn4KohH7t5dfJe-TYK1cArzg/edit#gid=0"",""P60!C6:C6"")"),7)</f>
        <v>7</v>
      </c>
      <c r="D6" s="9">
        <f ca="1">IFERROR(__xludf.DUMMYFUNCTION("IMPORTRANGE(""https://docs.google.com/spreadsheets/d/1UhCjy6CYluadxFFHcAqUn4KohH7t5dfJe-TYK1cArzg/edit#gid=0"",""P60!D6:D6"")"),6)</f>
        <v>6</v>
      </c>
      <c r="E6" s="9">
        <f ca="1">IFERROR(__xludf.DUMMYFUNCTION("IMPORTRANGE(""https://docs.google.com/spreadsheets/d/1UhCjy6CYluadxFFHcAqUn4KohH7t5dfJe-TYK1cArzg/edit#gid=0"",""P60!E6:E6"")"),6)</f>
        <v>6</v>
      </c>
      <c r="F6" s="9">
        <f ca="1">IFERROR(__xludf.DUMMYFUNCTION("IMPORTRANGE(""https://docs.google.com/spreadsheets/d/1UhCjy6CYluadxFFHcAqUn4KohH7t5dfJe-TYK1cArzg/edit#gid=0"",""P60!F6:F6"")"),6)</f>
        <v>6</v>
      </c>
      <c r="G6" s="6"/>
      <c r="H6" s="17">
        <v>523</v>
      </c>
      <c r="I6" s="9">
        <f ca="1">IFERROR(__xludf.DUMMYFUNCTION("IMPORTRANGE(""https://docs.google.com/spreadsheets/d/1fFwzGxbtgBHjB16N1zo3NozHCWJ8c9fGZqXAtkiwgVM/edit#gid=0"",""P60!B6:B6"")"),7)</f>
        <v>7</v>
      </c>
      <c r="J6" s="9">
        <f ca="1">IFERROR(__xludf.DUMMYFUNCTION("IMPORTRANGE(""https://docs.google.com/spreadsheets/d/1fFwzGxbtgBHjB16N1zo3NozHCWJ8c9fGZqXAtkiwgVM/edit#gid=0"",""P60!C6:C6"")"),7)</f>
        <v>7</v>
      </c>
      <c r="K6" s="9">
        <f ca="1">IFERROR(__xludf.DUMMYFUNCTION("IMPORTRANGE(""https://docs.google.com/spreadsheets/d/1fFwzGxbtgBHjB16N1zo3NozHCWJ8c9fGZqXAtkiwgVM/edit#gid=0"",""P60!D6:D6"")"),6)</f>
        <v>6</v>
      </c>
      <c r="L6" s="9">
        <f ca="1">IFERROR(__xludf.DUMMYFUNCTION("IMPORTRANGE(""https://docs.google.com/spreadsheets/d/1fFwzGxbtgBHjB16N1zo3NozHCWJ8c9fGZqXAtkiwgVM/edit#gid=0"",""P60!E6:E6"")"),7)</f>
        <v>7</v>
      </c>
      <c r="M6" s="9">
        <f ca="1">IFERROR(__xludf.DUMMYFUNCTION("IMPORTRANGE(""https://docs.google.com/spreadsheets/d/1fFwzGxbtgBHjB16N1zo3NozHCWJ8c9fGZqXAtkiwgVM/edit#gid=0"",""P60!F6:F6"")"),8)</f>
        <v>8</v>
      </c>
      <c r="N6" s="6"/>
      <c r="O6" s="17">
        <v>523</v>
      </c>
      <c r="P6" s="10">
        <f ca="1">IFERROR(__xludf.DUMMYFUNCTION("IMPORTRANGE(""https://docs.google.com/spreadsheets/d/1cg0R_Hi7ozIWx0EiYxZeKk00G_3OU3PLYzY2uAOtOps/edit#gid=0"",""P60!B6:B6"")"),8)</f>
        <v>8</v>
      </c>
      <c r="Q6" s="9">
        <f ca="1">IFERROR(__xludf.DUMMYFUNCTION("IMPORTRANGE(""https://docs.google.com/spreadsheets/d/1cg0R_Hi7ozIWx0EiYxZeKk00G_3OU3PLYzY2uAOtOps/edit#gid=0"",""P60!C6:C6"")"),9)</f>
        <v>9</v>
      </c>
      <c r="R6" s="9">
        <f ca="1">IFERROR(__xludf.DUMMYFUNCTION("IMPORTRANGE(""https://docs.google.com/spreadsheets/d/1cg0R_Hi7ozIWx0EiYxZeKk00G_3OU3PLYzY2uAOtOps/edit#gid=0"",""P60!D6:D6"")"),8)</f>
        <v>8</v>
      </c>
      <c r="S6" s="9">
        <f ca="1">IFERROR(__xludf.DUMMYFUNCTION("IMPORTRANGE(""https://docs.google.com/spreadsheets/d/1cg0R_Hi7ozIWx0EiYxZeKk00G_3OU3PLYzY2uAOtOps/edit#gid=0"",""P60!E6:E6"")"),9)</f>
        <v>9</v>
      </c>
      <c r="T6" s="9">
        <f ca="1">IFERROR(__xludf.DUMMYFUNCTION("IMPORTRANGE(""https://docs.google.com/spreadsheets/d/1cg0R_Hi7ozIWx0EiYxZeKk00G_3OU3PLYzY2uAOtOps/edit#gid=0"",""P60!F6:F6"")"),9)</f>
        <v>9</v>
      </c>
      <c r="U6" s="6"/>
      <c r="V6" s="17">
        <v>523</v>
      </c>
      <c r="W6" s="10">
        <f ca="1">IFERROR(__xludf.DUMMYFUNCTION("IMPORTRANGE(""https://docs.google.com/spreadsheets/d/1wLz9tPAwGjc0AeSKSvAOBYxJ-etEfVitDcKUpTwA7KU/edit#gid=0"",""P60!B6:B6"")"),4)</f>
        <v>4</v>
      </c>
      <c r="X6" s="9">
        <f ca="1">IFERROR(__xludf.DUMMYFUNCTION("IMPORTRANGE(""https://docs.google.com/spreadsheets/d/1wLz9tPAwGjc0AeSKSvAOBYxJ-etEfVitDcKUpTwA7KU/edit#gid=0"",""P60!C6:C6"")"),5)</f>
        <v>5</v>
      </c>
      <c r="Y6" s="9">
        <f ca="1">IFERROR(__xludf.DUMMYFUNCTION("IMPORTRANGE(""https://docs.google.com/spreadsheets/d/1wLz9tPAwGjc0AeSKSvAOBYxJ-etEfVitDcKUpTwA7KU/edit#gid=0"",""P60!D6:D6"")"),5)</f>
        <v>5</v>
      </c>
      <c r="Z6" s="9">
        <f ca="1">IFERROR(__xludf.DUMMYFUNCTION("IMPORTRANGE(""https://docs.google.com/spreadsheets/d/1wLz9tPAwGjc0AeSKSvAOBYxJ-etEfVitDcKUpTwA7KU/edit#gid=0"",""P60!E6:E6"")"),4)</f>
        <v>4</v>
      </c>
      <c r="AA6" s="9">
        <f ca="1">IFERROR(__xludf.DUMMYFUNCTION("IMPORTRANGE(""https://docs.google.com/spreadsheets/d/1wLz9tPAwGjc0AeSKSvAOBYxJ-etEfVitDcKUpTwA7KU/edit#gid=0"",""P60!F6:F6"")"),4)</f>
        <v>4</v>
      </c>
      <c r="AB6" s="6"/>
      <c r="AC6" s="17">
        <v>523</v>
      </c>
      <c r="AD6" s="9">
        <f ca="1">IFERROR(__xludf.DUMMYFUNCTION("IMPORTRANGE(""https://docs.google.com/spreadsheets/d/15s0ITSheVwLVW5IasF41AuIAR8DWSurSi-xaqdda--Y/edit#gid=0"",""P60!B6:B6"")"),6)</f>
        <v>6</v>
      </c>
      <c r="AE6" s="9">
        <f ca="1">IFERROR(__xludf.DUMMYFUNCTION("IMPORTRANGE(""https://docs.google.com/spreadsheets/d/15s0ITSheVwLVW5IasF41AuIAR8DWSurSi-xaqdda--Y/edit#gid=0"",""P60!C6:C6"")"),6)</f>
        <v>6</v>
      </c>
      <c r="AF6" s="9">
        <f ca="1">IFERROR(__xludf.DUMMYFUNCTION("IMPORTRANGE(""https://docs.google.com/spreadsheets/d/15s0ITSheVwLVW5IasF41AuIAR8DWSurSi-xaqdda--Y/edit#gid=0"",""P60!D6:D6"")"),7)</f>
        <v>7</v>
      </c>
      <c r="AG6" s="9">
        <f ca="1">IFERROR(__xludf.DUMMYFUNCTION("IMPORTRANGE(""https://docs.google.com/spreadsheets/d/15s0ITSheVwLVW5IasF41AuIAR8DWSurSi-xaqdda--Y/edit#gid=0"",""P60!E6:E6"")"),6)</f>
        <v>6</v>
      </c>
      <c r="AH6" s="9">
        <f ca="1">IFERROR(__xludf.DUMMYFUNCTION("IMPORTRANGE(""https://docs.google.com/spreadsheets/d/15s0ITSheVwLVW5IasF41AuIAR8DWSurSi-xaqdda--Y/edit#gid=0"",""P60!F6:F6"")"),7)</f>
        <v>7</v>
      </c>
      <c r="AI6" s="2"/>
      <c r="AJ6" s="2"/>
      <c r="AK6" s="11">
        <f ca="1">SUM(B6,C6,D6,E6,F6,I6,J6,K6,L6,M6,P6,Q6,R6,S6,T6,W6,X6,Y6,Z6,AA6,AD6,AE6,AF6,AG6,AH6)</f>
        <v>163</v>
      </c>
      <c r="AL6" s="2"/>
      <c r="AM6" s="12">
        <f ca="1">RANK(AK6,$AK$6,0)</f>
        <v>1</v>
      </c>
    </row>
    <row r="7" spans="1:39" ht="15.75" customHeight="1" x14ac:dyDescent="0.3">
      <c r="A7" s="23" t="s">
        <v>18</v>
      </c>
      <c r="B7" s="35"/>
      <c r="C7" s="35"/>
      <c r="D7" s="35"/>
      <c r="E7" s="35"/>
      <c r="F7" s="24"/>
      <c r="G7" s="6"/>
      <c r="H7" s="34" t="s">
        <v>18</v>
      </c>
      <c r="I7" s="35"/>
      <c r="J7" s="35"/>
      <c r="K7" s="35"/>
      <c r="L7" s="35"/>
      <c r="M7" s="24"/>
      <c r="N7" s="6"/>
      <c r="O7" s="34" t="s">
        <v>18</v>
      </c>
      <c r="P7" s="35"/>
      <c r="Q7" s="35"/>
      <c r="R7" s="35"/>
      <c r="S7" s="35"/>
      <c r="T7" s="24"/>
      <c r="U7" s="6"/>
      <c r="V7" s="34" t="s">
        <v>18</v>
      </c>
      <c r="W7" s="35"/>
      <c r="X7" s="35"/>
      <c r="Y7" s="35"/>
      <c r="Z7" s="35"/>
      <c r="AA7" s="24"/>
      <c r="AB7" s="6"/>
      <c r="AC7" s="34" t="s">
        <v>18</v>
      </c>
      <c r="AD7" s="35"/>
      <c r="AE7" s="35"/>
      <c r="AF7" s="35"/>
      <c r="AG7" s="35"/>
      <c r="AH7" s="24"/>
      <c r="AI7" s="2"/>
      <c r="AJ7" s="2"/>
      <c r="AK7" s="2"/>
      <c r="AL7" s="2"/>
      <c r="AM7" s="2"/>
    </row>
    <row r="8" spans="1:39" ht="15.75" customHeight="1" x14ac:dyDescent="0.25">
      <c r="A8" s="13"/>
      <c r="B8" s="13"/>
      <c r="C8" s="13"/>
      <c r="D8" s="13"/>
      <c r="E8" s="13"/>
      <c r="F8" s="13"/>
      <c r="G8" s="2"/>
      <c r="H8" s="13"/>
      <c r="I8" s="13"/>
      <c r="J8" s="13"/>
      <c r="K8" s="13"/>
      <c r="L8" s="13"/>
      <c r="M8" s="13"/>
      <c r="N8" s="2"/>
      <c r="O8" s="13"/>
      <c r="P8" s="13"/>
      <c r="Q8" s="13"/>
      <c r="R8" s="13"/>
      <c r="S8" s="13"/>
      <c r="T8" s="13"/>
      <c r="U8" s="2"/>
      <c r="V8" s="13"/>
      <c r="W8" s="13"/>
      <c r="X8" s="13"/>
      <c r="Y8" s="13"/>
      <c r="Z8" s="13"/>
      <c r="AA8" s="13"/>
      <c r="AB8" s="2"/>
      <c r="AC8" s="13"/>
      <c r="AD8" s="13"/>
      <c r="AE8" s="13"/>
      <c r="AF8" s="13"/>
      <c r="AG8" s="13"/>
      <c r="AH8" s="13"/>
      <c r="AI8" s="2"/>
      <c r="AJ8" s="2"/>
      <c r="AK8" s="2"/>
      <c r="AL8" s="2"/>
      <c r="AM8" s="2"/>
    </row>
    <row r="9" spans="1:39" ht="15.75" customHeight="1" x14ac:dyDescent="0.3">
      <c r="A9" s="30" t="s">
        <v>12</v>
      </c>
      <c r="B9" s="29"/>
      <c r="C9" s="29"/>
      <c r="D9" s="29"/>
      <c r="E9" s="29"/>
      <c r="F9" s="21"/>
      <c r="G9" s="1"/>
      <c r="H9" s="26" t="s">
        <v>12</v>
      </c>
      <c r="I9" s="29"/>
      <c r="J9" s="29"/>
      <c r="K9" s="29"/>
      <c r="L9" s="29"/>
      <c r="M9" s="21"/>
      <c r="N9" s="1"/>
      <c r="O9" s="26" t="s">
        <v>12</v>
      </c>
      <c r="P9" s="29"/>
      <c r="Q9" s="29"/>
      <c r="R9" s="29"/>
      <c r="S9" s="29"/>
      <c r="T9" s="21"/>
      <c r="U9" s="1"/>
      <c r="V9" s="26" t="s">
        <v>12</v>
      </c>
      <c r="W9" s="29"/>
      <c r="X9" s="29"/>
      <c r="Y9" s="29"/>
      <c r="Z9" s="29"/>
      <c r="AA9" s="21"/>
      <c r="AB9" s="1"/>
      <c r="AC9" s="26" t="s">
        <v>12</v>
      </c>
      <c r="AD9" s="29"/>
      <c r="AE9" s="29"/>
      <c r="AF9" s="29"/>
      <c r="AG9" s="29"/>
      <c r="AH9" s="21"/>
      <c r="AI9" s="2"/>
      <c r="AJ9" s="2"/>
      <c r="AK9" s="2"/>
      <c r="AL9" s="2"/>
      <c r="AM9" s="2"/>
    </row>
    <row r="10" spans="1:39" ht="15.75" customHeight="1" x14ac:dyDescent="0.25">
      <c r="A10" s="31"/>
      <c r="B10" s="36"/>
      <c r="C10" s="36"/>
      <c r="D10" s="36"/>
      <c r="E10" s="36"/>
      <c r="F10" s="28"/>
      <c r="G10" s="1"/>
      <c r="H10" s="27"/>
      <c r="I10" s="36"/>
      <c r="J10" s="36"/>
      <c r="K10" s="36"/>
      <c r="L10" s="36"/>
      <c r="M10" s="28"/>
      <c r="N10" s="1"/>
      <c r="O10" s="27"/>
      <c r="P10" s="36"/>
      <c r="Q10" s="36"/>
      <c r="R10" s="36"/>
      <c r="S10" s="36"/>
      <c r="T10" s="28"/>
      <c r="U10" s="1"/>
      <c r="V10" s="27"/>
      <c r="W10" s="36"/>
      <c r="X10" s="36"/>
      <c r="Y10" s="36"/>
      <c r="Z10" s="36"/>
      <c r="AA10" s="28"/>
      <c r="AB10" s="1"/>
      <c r="AC10" s="27"/>
      <c r="AD10" s="36"/>
      <c r="AE10" s="36"/>
      <c r="AF10" s="36"/>
      <c r="AG10" s="36"/>
      <c r="AH10" s="28"/>
      <c r="AI10" s="2"/>
      <c r="AJ10" s="2"/>
      <c r="AK10" s="2"/>
      <c r="AL10" s="2"/>
      <c r="AM10" s="2"/>
    </row>
    <row r="11" spans="1:39" ht="15.75" customHeight="1" x14ac:dyDescent="0.25">
      <c r="A11" s="32"/>
      <c r="B11" s="29"/>
      <c r="C11" s="29"/>
      <c r="D11" s="29"/>
      <c r="E11" s="29"/>
      <c r="F11" s="21"/>
      <c r="G11" s="1"/>
      <c r="H11" s="29"/>
      <c r="I11" s="29"/>
      <c r="J11" s="29"/>
      <c r="K11" s="29"/>
      <c r="L11" s="29"/>
      <c r="M11" s="21"/>
      <c r="N11" s="1"/>
      <c r="O11" s="29"/>
      <c r="P11" s="29"/>
      <c r="Q11" s="29"/>
      <c r="R11" s="29"/>
      <c r="S11" s="29"/>
      <c r="T11" s="21"/>
      <c r="U11" s="1"/>
      <c r="V11" s="29"/>
      <c r="W11" s="29"/>
      <c r="X11" s="29"/>
      <c r="Y11" s="29"/>
      <c r="Z11" s="29"/>
      <c r="AA11" s="21"/>
      <c r="AB11" s="1"/>
      <c r="AC11" s="29"/>
      <c r="AD11" s="29"/>
      <c r="AE11" s="29"/>
      <c r="AF11" s="29"/>
      <c r="AG11" s="29"/>
      <c r="AH11" s="21"/>
      <c r="AI11" s="2"/>
      <c r="AJ11" s="2"/>
      <c r="AK11" s="2"/>
      <c r="AL11" s="2"/>
      <c r="AM11" s="2"/>
    </row>
  </sheetData>
  <mergeCells count="30">
    <mergeCell ref="AC9:AH9"/>
    <mergeCell ref="A10:F11"/>
    <mergeCell ref="H10:M11"/>
    <mergeCell ref="O10:T11"/>
    <mergeCell ref="AC10:AH11"/>
    <mergeCell ref="V9:AA9"/>
    <mergeCell ref="V10:AA11"/>
    <mergeCell ref="A9:F9"/>
    <mergeCell ref="H9:M9"/>
    <mergeCell ref="O9:T9"/>
    <mergeCell ref="V7:AA7"/>
    <mergeCell ref="AC7:AH7"/>
    <mergeCell ref="A2:F2"/>
    <mergeCell ref="A3:F3"/>
    <mergeCell ref="H3:M3"/>
    <mergeCell ref="O3:T3"/>
    <mergeCell ref="A7:F7"/>
    <mergeCell ref="H7:M7"/>
    <mergeCell ref="O7:T7"/>
    <mergeCell ref="V1:AA1"/>
    <mergeCell ref="V2:AA2"/>
    <mergeCell ref="V3:AA3"/>
    <mergeCell ref="AC3:AH3"/>
    <mergeCell ref="A1:F1"/>
    <mergeCell ref="H1:M1"/>
    <mergeCell ref="O1:T1"/>
    <mergeCell ref="AC1:AH1"/>
    <mergeCell ref="H2:M2"/>
    <mergeCell ref="O2:T2"/>
    <mergeCell ref="AC2:A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outlinePr summaryBelow="0" summaryRight="0"/>
  </sheetPr>
  <dimension ref="A1:P12"/>
  <sheetViews>
    <sheetView topLeftCell="C1" workbookViewId="0">
      <selection activeCell="K14" sqref="K14"/>
    </sheetView>
  </sheetViews>
  <sheetFormatPr defaultColWidth="12.5703125" defaultRowHeight="15.75" customHeight="1" x14ac:dyDescent="0.2"/>
  <cols>
    <col min="1" max="1" width="13.7109375" bestFit="1" customWidth="1"/>
    <col min="2" max="2" width="18.7109375" bestFit="1" customWidth="1"/>
    <col min="3" max="3" width="11.140625" customWidth="1"/>
    <col min="4" max="4" width="13.7109375" bestFit="1" customWidth="1"/>
    <col min="5" max="5" width="18.7109375" bestFit="1" customWidth="1"/>
    <col min="7" max="7" width="13.7109375" bestFit="1" customWidth="1"/>
    <col min="8" max="8" width="18.7109375" bestFit="1" customWidth="1"/>
    <col min="10" max="10" width="13.7109375" bestFit="1" customWidth="1"/>
    <col min="11" max="11" width="18.7109375" bestFit="1" customWidth="1"/>
    <col min="12" max="12" width="12.5703125" customWidth="1"/>
    <col min="13" max="13" width="13.7109375" bestFit="1" customWidth="1"/>
    <col min="14" max="14" width="18.7109375" bestFit="1" customWidth="1"/>
  </cols>
  <sheetData>
    <row r="1" spans="1:16" ht="25.5" customHeight="1" x14ac:dyDescent="0.4">
      <c r="A1" s="18" t="s">
        <v>41</v>
      </c>
      <c r="B1" s="19"/>
      <c r="C1" s="1"/>
      <c r="D1" s="18" t="s">
        <v>41</v>
      </c>
      <c r="E1" s="19"/>
      <c r="F1" s="1"/>
      <c r="G1" s="18" t="s">
        <v>41</v>
      </c>
      <c r="H1" s="19"/>
      <c r="I1" s="1"/>
      <c r="J1" s="18" t="s">
        <v>41</v>
      </c>
      <c r="K1" s="19"/>
      <c r="L1" s="1"/>
      <c r="M1" s="18" t="s">
        <v>41</v>
      </c>
      <c r="N1" s="19"/>
      <c r="O1" s="2"/>
      <c r="P1" s="2"/>
    </row>
    <row r="2" spans="1:16" ht="40.5" customHeight="1" x14ac:dyDescent="0.25">
      <c r="A2" s="20" t="s">
        <v>42</v>
      </c>
      <c r="B2" s="21"/>
      <c r="C2" s="1"/>
      <c r="D2" s="20" t="s">
        <v>42</v>
      </c>
      <c r="E2" s="21"/>
      <c r="F2" s="1"/>
      <c r="G2" s="20" t="s">
        <v>42</v>
      </c>
      <c r="H2" s="21"/>
      <c r="I2" s="1"/>
      <c r="J2" s="20" t="s">
        <v>42</v>
      </c>
      <c r="K2" s="21"/>
      <c r="L2" s="1"/>
      <c r="M2" s="20" t="s">
        <v>42</v>
      </c>
      <c r="N2" s="21"/>
      <c r="O2" s="2"/>
      <c r="P2" s="2"/>
    </row>
    <row r="3" spans="1:16" ht="25.5" customHeight="1" x14ac:dyDescent="0.35">
      <c r="A3" s="25" t="s">
        <v>2</v>
      </c>
      <c r="B3" s="21"/>
      <c r="C3" s="1"/>
      <c r="D3" s="22" t="s">
        <v>3</v>
      </c>
      <c r="E3" s="21"/>
      <c r="F3" s="1"/>
      <c r="G3" s="22" t="s">
        <v>4</v>
      </c>
      <c r="H3" s="21"/>
      <c r="I3" s="1"/>
      <c r="J3" s="22" t="s">
        <v>5</v>
      </c>
      <c r="K3" s="21"/>
      <c r="L3" s="1"/>
      <c r="M3" s="22" t="s">
        <v>6</v>
      </c>
      <c r="N3" s="21"/>
      <c r="O3" s="2"/>
      <c r="P3" s="2"/>
    </row>
    <row r="4" spans="1:16" ht="25.5" customHeight="1" x14ac:dyDescent="0.25">
      <c r="A4" s="3"/>
      <c r="B4" s="3"/>
      <c r="C4" s="2"/>
      <c r="D4" s="3"/>
      <c r="E4" s="3"/>
      <c r="F4" s="2"/>
      <c r="G4" s="3"/>
      <c r="H4" s="3"/>
      <c r="I4" s="2"/>
      <c r="J4" s="3"/>
      <c r="K4" s="3"/>
      <c r="L4" s="2"/>
      <c r="M4" s="3"/>
      <c r="N4" s="3"/>
      <c r="O4" s="2"/>
      <c r="P4" s="2"/>
    </row>
    <row r="5" spans="1:16" ht="25.5" customHeight="1" x14ac:dyDescent="0.25">
      <c r="A5" s="4" t="s">
        <v>7</v>
      </c>
      <c r="B5" s="5" t="s">
        <v>35</v>
      </c>
      <c r="C5" s="6"/>
      <c r="D5" s="5" t="s">
        <v>7</v>
      </c>
      <c r="E5" s="5" t="s">
        <v>35</v>
      </c>
      <c r="F5" s="6"/>
      <c r="G5" s="5" t="s">
        <v>7</v>
      </c>
      <c r="H5" s="5" t="s">
        <v>35</v>
      </c>
      <c r="I5" s="6"/>
      <c r="J5" s="5" t="s">
        <v>7</v>
      </c>
      <c r="K5" s="5" t="s">
        <v>35</v>
      </c>
      <c r="L5" s="6"/>
      <c r="M5" s="5" t="s">
        <v>7</v>
      </c>
      <c r="N5" s="5" t="s">
        <v>35</v>
      </c>
      <c r="O5" s="2"/>
      <c r="P5" s="2"/>
    </row>
    <row r="6" spans="1:16" ht="25.5" customHeight="1" x14ac:dyDescent="0.3">
      <c r="A6" s="8">
        <v>438</v>
      </c>
      <c r="B6" s="9">
        <f ca="1">IFERROR(__xludf.DUMMYFUNCTION("IMPORTRANGE(""https://docs.google.com/spreadsheets/d/1UhCjy6CYluadxFFHcAqUn4KohH7t5dfJe-TYK1cArzg/edit#gid=0"",""P85!B6:B6"")"),1)</f>
        <v>1</v>
      </c>
      <c r="C6" s="6"/>
      <c r="D6" s="8">
        <v>438</v>
      </c>
      <c r="E6" s="9">
        <f ca="1">IFERROR(__xludf.DUMMYFUNCTION("IMPORTRANGE(""https://docs.google.com/spreadsheets/d/1fFwzGxbtgBHjB16N1zo3NozHCWJ8c9fGZqXAtkiwgVM/edit#gid=0"",""P85!B6:B6"")"),1)</f>
        <v>1</v>
      </c>
      <c r="F6" s="6"/>
      <c r="G6" s="8">
        <v>438</v>
      </c>
      <c r="H6" s="10">
        <f ca="1">IFERROR(__xludf.DUMMYFUNCTION("IMPORTRANGE(""https://docs.google.com/spreadsheets/d/1cg0R_Hi7ozIWx0EiYxZeKk00G_3OU3PLYzY2uAOtOps/edit#gid=0"",""P85!B6:B6"")"),1)</f>
        <v>1</v>
      </c>
      <c r="I6" s="6"/>
      <c r="J6" s="8">
        <v>438</v>
      </c>
      <c r="K6" s="10">
        <f ca="1">IFERROR(__xludf.DUMMYFUNCTION("IMPORTRANGE(""https://docs.google.com/spreadsheets/d/1wLz9tPAwGjc0AeSKSvAOBYxJ-etEfVitDcKUpTwA7KU/edit#gid=0"",""P85!B6:B6"")"),1)</f>
        <v>1</v>
      </c>
      <c r="L6" s="6"/>
      <c r="M6" s="8">
        <v>438</v>
      </c>
      <c r="N6" s="9">
        <f ca="1">IFERROR(__xludf.DUMMYFUNCTION("IMPORTRANGE(""https://docs.google.com/spreadsheets/d/15s0ITSheVwLVW5IasF41AuIAR8DWSurSi-xaqdda--Y/edit#gid=0"",""P85!B6:B6"")"),1)</f>
        <v>1</v>
      </c>
      <c r="O6" s="2"/>
      <c r="P6" s="2"/>
    </row>
    <row r="7" spans="1:16" ht="25.5" customHeight="1" x14ac:dyDescent="0.3">
      <c r="A7" s="8">
        <v>413</v>
      </c>
      <c r="B7" s="9">
        <f ca="1">IFERROR(__xludf.DUMMYFUNCTION("IMPORTRANGE(""https://docs.google.com/spreadsheets/d/1UhCjy6CYluadxFFHcAqUn4KohH7t5dfJe-TYK1cArzg/edit#gid=0"",""P85!B7:B7"")"),2)</f>
        <v>2</v>
      </c>
      <c r="C7" s="6"/>
      <c r="D7" s="8">
        <v>413</v>
      </c>
      <c r="E7" s="9">
        <f ca="1">IFERROR(__xludf.DUMMYFUNCTION("IMPORTRANGE(""https://docs.google.com/spreadsheets/d/1fFwzGxbtgBHjB16N1zo3NozHCWJ8c9fGZqXAtkiwgVM/edit#gid=0"",""P85!B7:B7"")"),2)</f>
        <v>2</v>
      </c>
      <c r="F7" s="6"/>
      <c r="G7" s="8">
        <v>413</v>
      </c>
      <c r="H7" s="10">
        <f ca="1">IFERROR(__xludf.DUMMYFUNCTION("IMPORTRANGE(""https://docs.google.com/spreadsheets/d/1cg0R_Hi7ozIWx0EiYxZeKk00G_3OU3PLYzY2uAOtOps/edit#gid=0"",""P85!B7:B7"")"),2)</f>
        <v>2</v>
      </c>
      <c r="I7" s="6"/>
      <c r="J7" s="8">
        <v>413</v>
      </c>
      <c r="K7" s="9">
        <f ca="1">IFERROR(__xludf.DUMMYFUNCTION("IMPORTRANGE(""https://docs.google.com/spreadsheets/d/1wLz9tPAwGjc0AeSKSvAOBYxJ-etEfVitDcKUpTwA7KU/edit#gid=0"",""P85!B7:B7"")"),2)</f>
        <v>2</v>
      </c>
      <c r="L7" s="6"/>
      <c r="M7" s="8">
        <v>413</v>
      </c>
      <c r="N7" s="9">
        <f ca="1">IFERROR(__xludf.DUMMYFUNCTION("IMPORTRANGE(""https://docs.google.com/spreadsheets/d/15s0ITSheVwLVW5IasF41AuIAR8DWSurSi-xaqdda--Y/edit#gid=0"",""P85!B7:B7"")"),2)</f>
        <v>2</v>
      </c>
      <c r="O7" s="2"/>
      <c r="P7" s="2"/>
    </row>
    <row r="8" spans="1:16" ht="25.5" customHeight="1" x14ac:dyDescent="0.3">
      <c r="A8" s="23" t="s">
        <v>11</v>
      </c>
      <c r="B8" s="24"/>
      <c r="C8" s="6"/>
      <c r="D8" s="23" t="s">
        <v>11</v>
      </c>
      <c r="E8" s="24"/>
      <c r="F8" s="6"/>
      <c r="G8" s="23" t="s">
        <v>11</v>
      </c>
      <c r="H8" s="24"/>
      <c r="I8" s="6"/>
      <c r="J8" s="23" t="s">
        <v>11</v>
      </c>
      <c r="K8" s="24"/>
      <c r="L8" s="6"/>
      <c r="M8" s="23" t="s">
        <v>11</v>
      </c>
      <c r="N8" s="24"/>
      <c r="O8" s="2"/>
      <c r="P8" s="2"/>
    </row>
    <row r="9" spans="1:16" ht="25.5" customHeight="1" x14ac:dyDescent="0.25">
      <c r="A9" s="13"/>
      <c r="B9" s="13"/>
      <c r="C9" s="2"/>
      <c r="D9" s="13"/>
      <c r="E9" s="13"/>
      <c r="F9" s="2"/>
      <c r="G9" s="13"/>
      <c r="H9" s="13"/>
      <c r="I9" s="2"/>
      <c r="J9" s="13"/>
      <c r="K9" s="13"/>
      <c r="L9" s="2"/>
      <c r="M9" s="13"/>
      <c r="N9" s="13"/>
      <c r="O9" s="2"/>
      <c r="P9" s="2"/>
    </row>
    <row r="10" spans="1:16" ht="25.5" customHeight="1" x14ac:dyDescent="0.3">
      <c r="A10" s="30" t="s">
        <v>12</v>
      </c>
      <c r="B10" s="21"/>
      <c r="C10" s="1"/>
      <c r="D10" s="26" t="s">
        <v>12</v>
      </c>
      <c r="E10" s="21"/>
      <c r="F10" s="1"/>
      <c r="G10" s="26" t="s">
        <v>12</v>
      </c>
      <c r="H10" s="21"/>
      <c r="I10" s="1"/>
      <c r="J10" s="26" t="s">
        <v>12</v>
      </c>
      <c r="K10" s="21"/>
      <c r="L10" s="1"/>
      <c r="M10" s="26" t="s">
        <v>12</v>
      </c>
      <c r="N10" s="21"/>
      <c r="O10" s="2"/>
      <c r="P10" s="2"/>
    </row>
    <row r="11" spans="1:16" ht="25.5" customHeight="1" x14ac:dyDescent="0.25">
      <c r="A11" s="31"/>
      <c r="B11" s="28"/>
      <c r="C11" s="1"/>
      <c r="D11" s="27"/>
      <c r="E11" s="28"/>
      <c r="F11" s="1"/>
      <c r="G11" s="27"/>
      <c r="H11" s="28"/>
      <c r="I11" s="1"/>
      <c r="J11" s="27"/>
      <c r="K11" s="28"/>
      <c r="L11" s="1"/>
      <c r="M11" s="27"/>
      <c r="N11" s="28"/>
      <c r="O11" s="2"/>
      <c r="P11" s="2"/>
    </row>
    <row r="12" spans="1:16" ht="25.5" customHeight="1" x14ac:dyDescent="0.25">
      <c r="A12" s="32"/>
      <c r="B12" s="21"/>
      <c r="C12" s="1"/>
      <c r="D12" s="29"/>
      <c r="E12" s="21"/>
      <c r="F12" s="1"/>
      <c r="G12" s="29"/>
      <c r="H12" s="21"/>
      <c r="I12" s="1"/>
      <c r="J12" s="29"/>
      <c r="K12" s="21"/>
      <c r="L12" s="1"/>
      <c r="M12" s="29"/>
      <c r="N12" s="21"/>
      <c r="O12" s="2"/>
      <c r="P12" s="2"/>
    </row>
  </sheetData>
  <mergeCells count="30">
    <mergeCell ref="M10:N10"/>
    <mergeCell ref="A11:B12"/>
    <mergeCell ref="D11:E12"/>
    <mergeCell ref="G11:H12"/>
    <mergeCell ref="M11:N12"/>
    <mergeCell ref="J10:K10"/>
    <mergeCell ref="J11:K12"/>
    <mergeCell ref="A10:B10"/>
    <mergeCell ref="D10:E10"/>
    <mergeCell ref="G10:H10"/>
    <mergeCell ref="J8:K8"/>
    <mergeCell ref="M8:N8"/>
    <mergeCell ref="A2:B2"/>
    <mergeCell ref="A3:B3"/>
    <mergeCell ref="D3:E3"/>
    <mergeCell ref="G3:H3"/>
    <mergeCell ref="A8:B8"/>
    <mergeCell ref="D8:E8"/>
    <mergeCell ref="G8:H8"/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P1</vt:lpstr>
      <vt:lpstr>P28</vt:lpstr>
      <vt:lpstr>P33</vt:lpstr>
      <vt:lpstr>P42</vt:lpstr>
      <vt:lpstr>P46</vt:lpstr>
      <vt:lpstr>P55</vt:lpstr>
      <vt:lpstr>P59</vt:lpstr>
      <vt:lpstr>P60</vt:lpstr>
      <vt:lpstr>P85</vt:lpstr>
      <vt:lpstr>P86</vt:lpstr>
      <vt:lpstr>P90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WADF Greece</cp:lastModifiedBy>
  <dcterms:modified xsi:type="dcterms:W3CDTF">2024-04-09T12:42:50Z</dcterms:modified>
</cp:coreProperties>
</file>